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mc:AlternateContent xmlns:mc="http://schemas.openxmlformats.org/markup-compatibility/2006">
    <mc:Choice Requires="x15">
      <x15ac:absPath xmlns:x15ac="http://schemas.microsoft.com/office/spreadsheetml/2010/11/ac" url="C:\Users\iborisenko\Desktop\Infrastrukturos\"/>
    </mc:Choice>
  </mc:AlternateContent>
  <xr:revisionPtr revIDLastSave="0" documentId="13_ncr:1_{A71B0357-CBD6-4143-8A59-4D0951726484}" xr6:coauthVersionLast="47" xr6:coauthVersionMax="47" xr10:uidLastSave="{00000000-0000-0000-0000-000000000000}"/>
  <bookViews>
    <workbookView showSheetTabs="0" xWindow="-120" yWindow="-120" windowWidth="29040" windowHeight="15840" xr2:uid="{B1941DF4-D6FB-40DA-B3EF-07A67BE75B28}"/>
  </bookViews>
  <sheets>
    <sheet name="Įmokų skaičiavimo forma" sheetId="1" r:id="rId1"/>
    <sheet name="Duomenys" sheetId="2" state="hidden" r:id="rId2"/>
    <sheet name="sarasas" sheetId="5" state="hidden" r:id="rId3"/>
    <sheet name="Lapas1" sheetId="7" state="hidden" r:id="rId4"/>
    <sheet name="Lapas4" sheetId="6" state="hidden" r:id="rId5"/>
  </sheets>
  <definedNames>
    <definedName name="asriut">sarasas!$P$2:$P$11</definedName>
    <definedName name="azt">sarasas!$R$2:$R$11</definedName>
    <definedName name="bnt">sarasas!$M$2:$M$11</definedName>
    <definedName name="dgpibt">sarasas!$F$2:$F$11</definedName>
    <definedName name="knnzapp">sarasas!$S$2:$S$11</definedName>
    <definedName name="kpot">sarasas!$I$2:$I$11</definedName>
    <definedName name="kpz">sarasas!$D$2:$D$11</definedName>
    <definedName name="mupz">sarasas!$B$2:$B$11</definedName>
    <definedName name="nit">sarasas!$N$2:$N$11</definedName>
    <definedName name="pisot">sarasas!$H$2:$H$11</definedName>
    <definedName name="rt">sarasas!$L$2:$L$11</definedName>
    <definedName name="siitkt">sarasas!$K$2:$K$11</definedName>
    <definedName name="sikaot">sarasas!$J$2:$J$11</definedName>
    <definedName name="trat">sarasas!$O$2:$O$11</definedName>
    <definedName name="tvsat">sarasas!$Q$2:$Q$11</definedName>
    <definedName name="vidgpt">sarasas!$E$2:$E$11</definedName>
    <definedName name="vpt">sarasas!$G$2:$G$11</definedName>
    <definedName name="vupz">sarasas!$C$2:$C$11</definedName>
    <definedName name="zupz">sarasas!$A$2:$A$11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12" i="1" l="1"/>
  <c r="I13" i="1"/>
  <c r="I14" i="1"/>
  <c r="H12" i="1"/>
  <c r="H13" i="1"/>
  <c r="F9" i="1"/>
  <c r="H9" i="1" s="1"/>
  <c r="I9" i="1" s="1"/>
  <c r="F10" i="1"/>
  <c r="H10" i="1" s="1"/>
  <c r="I10" i="1" s="1"/>
  <c r="F11" i="1"/>
  <c r="H11" i="1" s="1"/>
  <c r="I11" i="1" s="1"/>
  <c r="F12" i="1"/>
  <c r="F13" i="1"/>
  <c r="F14" i="1"/>
  <c r="D9" i="1"/>
  <c r="D10" i="1"/>
  <c r="D11" i="1"/>
  <c r="D12" i="1"/>
  <c r="D13" i="1"/>
  <c r="D14" i="1"/>
  <c r="D15" i="1"/>
  <c r="H14" i="1"/>
  <c r="H15" i="1"/>
  <c r="H16" i="1"/>
  <c r="H17" i="1"/>
  <c r="H18" i="1"/>
  <c r="F15" i="1"/>
  <c r="F16" i="1"/>
  <c r="F17" i="1"/>
  <c r="F18" i="1"/>
  <c r="I15" i="1"/>
  <c r="I16" i="1"/>
  <c r="I17" i="1"/>
  <c r="I18" i="1"/>
  <c r="G38" i="2"/>
  <c r="G37" i="2"/>
  <c r="G39" i="2"/>
  <c r="G36" i="2"/>
  <c r="G25" i="2"/>
  <c r="G24" i="2"/>
  <c r="G18" i="2"/>
  <c r="G19" i="2"/>
  <c r="G20" i="2"/>
  <c r="D16" i="1"/>
  <c r="D17" i="1"/>
  <c r="D18" i="1"/>
  <c r="G41" i="2" l="1"/>
  <c r="G22" i="2"/>
  <c r="G33" i="2"/>
  <c r="G32" i="2"/>
  <c r="G21" i="2"/>
  <c r="G35" i="2"/>
  <c r="G34" i="2"/>
  <c r="G6" i="2"/>
  <c r="G5" i="2"/>
  <c r="G40" i="2"/>
  <c r="G11" i="2"/>
  <c r="G15" i="2"/>
  <c r="G16" i="2"/>
  <c r="G14" i="2"/>
  <c r="G13" i="2"/>
  <c r="G17" i="2"/>
  <c r="G12" i="2"/>
  <c r="G28" i="2"/>
  <c r="G27" i="2"/>
  <c r="G29" i="2"/>
  <c r="G26" i="2"/>
  <c r="G4" i="2"/>
  <c r="G23" i="2"/>
  <c r="G30" i="2"/>
  <c r="G2" i="2"/>
  <c r="G31" i="2"/>
  <c r="G3" i="2"/>
  <c r="G10" i="2"/>
  <c r="G7" i="2"/>
  <c r="G8" i="2"/>
  <c r="G9" i="2"/>
  <c r="G42" i="2"/>
  <c r="B6" i="1" l="1"/>
</calcChain>
</file>

<file path=xl/sharedStrings.xml><?xml version="1.0" encoding="utf-8"?>
<sst xmlns="http://schemas.openxmlformats.org/spreadsheetml/2006/main" count="252" uniqueCount="111">
  <si>
    <t>Objektas Nr. 1</t>
  </si>
  <si>
    <t>Objektas Nr. 2</t>
  </si>
  <si>
    <t>Objektas Nr. 3</t>
  </si>
  <si>
    <t>Objektas Nr. 4</t>
  </si>
  <si>
    <t>Objektas Nr. 5</t>
  </si>
  <si>
    <t>Objektai</t>
  </si>
  <si>
    <t>Visuomeninės paskirties teritorijų pastatas</t>
  </si>
  <si>
    <t>Komercinės paskirties objektų teritorijų sporto paskirties pastatas</t>
  </si>
  <si>
    <t>Vieno ar dviejų būtų paskirties pastatas</t>
  </si>
  <si>
    <t>Kitas gyvenamosios ir negyvenamosios paskirties pastatas</t>
  </si>
  <si>
    <t>Komercinės paskirties objektų teritorijų viešbučių paskirties pastatas</t>
  </si>
  <si>
    <t>Bendra įmokos suma:</t>
  </si>
  <si>
    <t>Įmokos suma</t>
  </si>
  <si>
    <t>Objektas</t>
  </si>
  <si>
    <t>Daugiabutis gyvenamasis pastatas</t>
  </si>
  <si>
    <t>Bendrabučių teritorija</t>
  </si>
  <si>
    <t>Pramonės ir sandėliavimo objektų teritorija</t>
  </si>
  <si>
    <t>Komercinės paskirties objektų teritorijų pastatas</t>
  </si>
  <si>
    <t>Susisiekimo ir inžinerinių komunikacijų objektų teritorija</t>
  </si>
  <si>
    <t>Susisiekimo ir inžinerinių tinklų koridorių teritorija</t>
  </si>
  <si>
    <t>Rekreacinė teritorija</t>
  </si>
  <si>
    <t>Kiti objektai ir teritorijos</t>
  </si>
  <si>
    <r>
      <t xml:space="preserve">Pastabos: 
- </t>
    </r>
    <r>
      <rPr>
        <sz val="12"/>
        <color theme="1"/>
        <rFont val="Palemonas"/>
        <family val="1"/>
        <charset val="186"/>
      </rPr>
      <t>Jei vykdoma inžinerinės savivaldybės infrastruktūros plėtrą, tuomet būtina pasirinkti pagrindinę žemės ir pastatų naudojimo paskirtį.
- Tais atvejais, kai pastato dalys turi skirtingą paskirtį, taikomas aukštesnis koeficientas.</t>
    </r>
  </si>
  <si>
    <t>Eur / m2</t>
  </si>
  <si>
    <t>Žemės paskirtis</t>
  </si>
  <si>
    <t>Statinių paskirtis</t>
  </si>
  <si>
    <t>pirmas gyvenamasis pastatas</t>
  </si>
  <si>
    <t>antras gyvenamasis pastatas ar kitas pastatas</t>
  </si>
  <si>
    <t>visi statiniai</t>
  </si>
  <si>
    <t>statiniai skirti rekreacinei veiklai</t>
  </si>
  <si>
    <t>kiti statiniai</t>
  </si>
  <si>
    <t>vienbučių ir dvibučių gyvenamųjų pastatų teritorija</t>
  </si>
  <si>
    <t>daugiabučių gyvenamųjų pastatų ir bendrabučių teritorija</t>
  </si>
  <si>
    <t>globos namai</t>
  </si>
  <si>
    <t>visuomeninės paskirties teritorija</t>
  </si>
  <si>
    <t>kino teatras, teatras, muziejus</t>
  </si>
  <si>
    <t>gydymo paskirties pastatas</t>
  </si>
  <si>
    <t>sporto paskirties pastatas ar inžinerinis įrenginys</t>
  </si>
  <si>
    <t>atrakcionų ar laisvalaikio praleidimo parkas</t>
  </si>
  <si>
    <t>pramonės ir sandėliavimo objektų teritorija</t>
  </si>
  <si>
    <t>logistikos centras</t>
  </si>
  <si>
    <t>komercinės paskirties objektų teritotija</t>
  </si>
  <si>
    <t>viešbučių paskirties pastatas</t>
  </si>
  <si>
    <t>administracinės paskirties pastatas</t>
  </si>
  <si>
    <t>prekybos paskirties pastatas</t>
  </si>
  <si>
    <t>prekybos pastatas, kuriame ne mažiau kaip 40 procentų statomo/rekonstruojamo pastato ploto skiriama sportui ir (ar) sveikatingumui</t>
  </si>
  <si>
    <t>paslaugų paskirties pastatas</t>
  </si>
  <si>
    <t>maitinimo paskirties pastatas</t>
  </si>
  <si>
    <t>sporto paskirties pastatas</t>
  </si>
  <si>
    <t>kitos paskirties pastatas</t>
  </si>
  <si>
    <t>susisiekimo ir inžinerinių komunikacijų aptarnavimo objektų teritorijos</t>
  </si>
  <si>
    <t>daugiaaukštė automobilių stovėjimo aikštelė</t>
  </si>
  <si>
    <t>susisiekimo ir inžinerinių tinklų koridorių teritorija</t>
  </si>
  <si>
    <t>rekreacinė teritorija</t>
  </si>
  <si>
    <t>bendrojo naudojimo teritorija</t>
  </si>
  <si>
    <t>naudingųjų iškasenų teritorija</t>
  </si>
  <si>
    <t>teritorija krašto apsaugos tikslams</t>
  </si>
  <si>
    <t>atliekų saugojimo, rūšiavimo ir utilizavimo teritorija</t>
  </si>
  <si>
    <t>teritorija valstybės sienos apsaugos tikslams</t>
  </si>
  <si>
    <t>atskirųjų želdynų teritorija</t>
  </si>
  <si>
    <t>kiti inžineriniai statiniai, neturintys aiškios funkcinės priklausomybės ar apibrėžto naudojimo, kurie tarnauja pagrindiniam daiktui (kiemo aikštelės, stoginės, pavėsinės ir panašiai)</t>
  </si>
  <si>
    <t>susisiekimo komunikacijos</t>
  </si>
  <si>
    <t>vandentiekio, šilumos, nuotekų šalinimo tinklus</t>
  </si>
  <si>
    <t>ŽP</t>
  </si>
  <si>
    <t>žemės ūkio paskirties žemė</t>
  </si>
  <si>
    <t>miškų ūkio paskirties žemė</t>
  </si>
  <si>
    <t>vandens ūkio paskirties žemė</t>
  </si>
  <si>
    <t>konservacinės paskirties žemė</t>
  </si>
  <si>
    <t>kita, nepriklausomai nuo žemės ar pastatų paskirties</t>
  </si>
  <si>
    <t>SP</t>
  </si>
  <si>
    <t>Objektas Nr. 6</t>
  </si>
  <si>
    <t>Objektas Nr. 7</t>
  </si>
  <si>
    <t>Objektas Nr. 8</t>
  </si>
  <si>
    <t>Objektas Nr. 9</t>
  </si>
  <si>
    <t>Objektas Nr. 10</t>
  </si>
  <si>
    <t>Helper</t>
  </si>
  <si>
    <t>Taip</t>
  </si>
  <si>
    <t>Ne</t>
  </si>
  <si>
    <t>Ar teikiamas 
prašymas dėl 
lengvatos suteikimo</t>
  </si>
  <si>
    <t>paskirtis</t>
  </si>
  <si>
    <t>ZP</t>
  </si>
  <si>
    <t>zupz</t>
  </si>
  <si>
    <t>mupz</t>
  </si>
  <si>
    <t>vupz</t>
  </si>
  <si>
    <t>kpz</t>
  </si>
  <si>
    <t>vidgpt</t>
  </si>
  <si>
    <t>dgpibt</t>
  </si>
  <si>
    <t>vpt</t>
  </si>
  <si>
    <t>pisot</t>
  </si>
  <si>
    <t>kpot</t>
  </si>
  <si>
    <t>komercinės paskirties objektų teritorija</t>
  </si>
  <si>
    <t>sikaot</t>
  </si>
  <si>
    <t>siitkt</t>
  </si>
  <si>
    <t>rt</t>
  </si>
  <si>
    <t>bnt</t>
  </si>
  <si>
    <t>nit</t>
  </si>
  <si>
    <t>trat</t>
  </si>
  <si>
    <t>asriut</t>
  </si>
  <si>
    <t>tvsat</t>
  </si>
  <si>
    <t>azt</t>
  </si>
  <si>
    <t>knnzapp</t>
  </si>
  <si>
    <r>
      <t>m</t>
    </r>
    <r>
      <rPr>
        <b/>
        <vertAlign val="superscript"/>
        <sz val="12"/>
        <color rgb="FF002060"/>
        <rFont val="Palemonas"/>
        <family val="1"/>
        <charset val="186"/>
      </rPr>
      <t>2</t>
    </r>
  </si>
  <si>
    <r>
      <t>Eur / m</t>
    </r>
    <r>
      <rPr>
        <b/>
        <vertAlign val="superscript"/>
        <sz val="12"/>
        <color rgb="FF002060"/>
        <rFont val="Palemonas"/>
        <family val="1"/>
        <charset val="186"/>
      </rPr>
      <t>2</t>
    </r>
  </si>
  <si>
    <t>Pildymo instrukcija:</t>
  </si>
  <si>
    <t>Forma leidžia suvesti iki 10 objektų.</t>
  </si>
  <si>
    <t>1. Iš sąrašo pasirenkamas objekto eilės numeris. 
2. Įvedamas objekto ar jo užimamas plotas.
3. Iš sąrašo pasirenkama žemės paskirtis, bei statinių paskirtis. Statinių paskirties sąrašas keičiasi, priklausomai nuo pasirinktos žemės paskirties. 
4. Nurodoma, ar teikiamas prašymasi dėl lengvatos suteikimo.</t>
  </si>
  <si>
    <t>- viešbutis ar viešbučių kompleksas virš 10 tūkst. m2, kuriame ne mažiau kaip 20% statomo (-ų)/rekonstruojamo(-ų) pastato(-ų) ploto, skiriama teikti papildomas paslaugas, kurioms reikalinga speciali infrastruktūra (konferencijų salė ir panašiai) ir viename iš pastatų įrengiama ne mažiau kaip 20 apgyvendinti skirtų kambarių</t>
  </si>
  <si>
    <r>
      <t>- viešbutis ar viešbučių kompleksas iki 10 tūkst. m</t>
    </r>
    <r>
      <rPr>
        <vertAlign val="superscript"/>
        <sz val="11"/>
        <color theme="1"/>
        <rFont val="Palemonas"/>
        <family val="1"/>
        <charset val="186"/>
      </rPr>
      <t>2</t>
    </r>
    <r>
      <rPr>
        <sz val="11"/>
        <color theme="1"/>
        <rFont val="Palemonas"/>
        <family val="1"/>
        <charset val="186"/>
      </rPr>
      <t xml:space="preserve"> (imtinai), kuriame ne mažiau kaip 30%, skiriama teikti papildomas paslaugas, kurioms reikalinga speciali infrastruktūra (</t>
    </r>
    <r>
      <rPr>
        <sz val="11"/>
        <color rgb="FF000000"/>
        <rFont val="Palemonas"/>
        <family val="1"/>
        <charset val="186"/>
      </rPr>
      <t>konferencijų salė ir panašiai)</t>
    </r>
    <r>
      <rPr>
        <sz val="11"/>
        <color theme="1"/>
        <rFont val="Palemonas"/>
        <family val="1"/>
        <charset val="186"/>
      </rPr>
      <t xml:space="preserve"> ir viename iš pastatų, įrengiama ne mažiau kaip 20 apgyvendinti skirtų kambarių</t>
    </r>
  </si>
  <si>
    <t>viešbutis at viešbučių kompleksas iki 10 tūkst. m2 (imtinai)</t>
  </si>
  <si>
    <t>viešbutis at viešbučių kompleksas virš 10 tūkst. m2</t>
  </si>
  <si>
    <t>Patikslinimai kelioms statinių paskirtims: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</si>
</sst>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13" x14ac:knownFonts="1">
    <font>
      <sz val="12"/>
      <color theme="1"/>
      <name val="Palemonas"/>
      <family val="2"/>
    </font>
    <font>
      <sz val="12"/>
      <color theme="1"/>
      <name val="Palemonas"/>
      <family val="2"/>
    </font>
    <font>
      <sz val="8"/>
      <name val="Palemonas"/>
      <family val="2"/>
    </font>
    <font>
      <b/>
      <sz val="12"/>
      <color theme="1"/>
      <name val="Palemonas"/>
      <family val="1"/>
      <charset val="186"/>
    </font>
    <font>
      <b/>
      <sz val="12"/>
      <color rgb="FF7030A0"/>
      <name val="Palemonas"/>
      <family val="1"/>
      <charset val="186"/>
    </font>
    <font>
      <sz val="12"/>
      <color theme="1"/>
      <name val="Palemonas"/>
      <family val="1"/>
      <charset val="186"/>
    </font>
    <font>
      <sz val="11"/>
      <color theme="1"/>
      <name val="Palemonas"/>
      <family val="1"/>
      <charset val="186"/>
    </font>
    <font>
      <vertAlign val="superscript"/>
      <sz val="11"/>
      <color theme="1"/>
      <name val="Palemonas"/>
      <family val="1"/>
      <charset val="186"/>
    </font>
    <font>
      <sz val="11"/>
      <color rgb="FF000000"/>
      <name val="Palemonas"/>
      <family val="1"/>
      <charset val="186"/>
    </font>
    <font>
      <b/>
      <sz val="12"/>
      <color rgb="FFFF0000"/>
      <name val="Palemonas"/>
      <family val="1"/>
      <charset val="186"/>
    </font>
    <font>
      <b/>
      <sz val="12"/>
      <color rgb="FF002060"/>
      <name val="Palemonas"/>
      <family val="1"/>
      <charset val="186"/>
    </font>
    <font>
      <b/>
      <vertAlign val="superscript"/>
      <sz val="12"/>
      <color rgb="FF002060"/>
      <name val="Palemonas"/>
      <family val="1"/>
      <charset val="186"/>
    </font>
    <font>
      <b/>
      <sz val="10"/>
      <color rgb="FF002060"/>
      <name val="Palemonas"/>
      <family val="1"/>
      <charset val="186"/>
    </font>
  </fonts>
  <fills count="3">
    <fill>
      <patternFill patternType="none"/>
    </fill>
    <fill>
      <patternFill patternType="gray125"/>
    </fill>
    <fill>
      <patternFill patternType="solid">
        <fgColor theme="5" tint="0.79998168889431442"/>
        <bgColor indexed="64"/>
      </patternFill>
    </fill>
  </fills>
  <borders count="25">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s>
  <cellStyleXfs count="2">
    <xf numFmtId="0" fontId="0" fillId="0" borderId="0"/>
    <xf numFmtId="44" fontId="1" fillId="0" borderId="0" applyFont="0" applyFill="0" applyBorder="0" applyAlignment="0" applyProtection="0"/>
  </cellStyleXfs>
  <cellXfs count="95">
    <xf numFmtId="0" fontId="0" fillId="0" borderId="0" xfId="0"/>
    <xf numFmtId="0" fontId="3" fillId="0" borderId="0" xfId="0" applyFont="1"/>
    <xf numFmtId="0" fontId="3" fillId="0" borderId="1" xfId="0" applyFont="1" applyBorder="1"/>
    <xf numFmtId="0" fontId="0" fillId="0" borderId="0" xfId="0" applyBorder="1"/>
    <xf numFmtId="0" fontId="3" fillId="0" borderId="0" xfId="0" applyFont="1" applyBorder="1" applyAlignment="1">
      <alignment wrapText="1"/>
    </xf>
    <xf numFmtId="0" fontId="0" fillId="0" borderId="0" xfId="0" applyBorder="1" applyAlignment="1">
      <alignment horizontal="center"/>
    </xf>
    <xf numFmtId="0" fontId="0" fillId="0" borderId="3" xfId="0" applyBorder="1"/>
    <xf numFmtId="0" fontId="0" fillId="0" borderId="4" xfId="0" applyBorder="1"/>
    <xf numFmtId="0" fontId="0" fillId="0" borderId="6" xfId="0" applyBorder="1"/>
    <xf numFmtId="0" fontId="3" fillId="0" borderId="5" xfId="0" applyFont="1" applyBorder="1" applyAlignment="1">
      <alignment wrapText="1"/>
    </xf>
    <xf numFmtId="0" fontId="0" fillId="0" borderId="5" xfId="0" applyBorder="1"/>
    <xf numFmtId="0" fontId="0" fillId="0" borderId="7" xfId="0" applyBorder="1"/>
    <xf numFmtId="0" fontId="0" fillId="0" borderId="1" xfId="0" applyBorder="1"/>
    <xf numFmtId="0" fontId="0" fillId="0" borderId="8" xfId="0" applyBorder="1"/>
    <xf numFmtId="0" fontId="3" fillId="0" borderId="3" xfId="0" applyFont="1" applyBorder="1" applyAlignment="1">
      <alignment horizontal="left" wrapText="1"/>
    </xf>
    <xf numFmtId="0" fontId="3" fillId="0" borderId="0" xfId="0" applyFont="1" applyBorder="1" applyAlignment="1">
      <alignment horizontal="left" wrapText="1"/>
    </xf>
    <xf numFmtId="0" fontId="6" fillId="0" borderId="9" xfId="0" applyFont="1" applyBorder="1"/>
    <xf numFmtId="0" fontId="6" fillId="0" borderId="10" xfId="0" applyFont="1" applyBorder="1"/>
    <xf numFmtId="0" fontId="6" fillId="0" borderId="9" xfId="0" applyFont="1" applyBorder="1" applyAlignment="1">
      <alignment horizontal="left" indent="4"/>
    </xf>
    <xf numFmtId="0" fontId="6" fillId="0" borderId="9" xfId="0" applyFont="1" applyBorder="1" applyAlignment="1">
      <alignment vertical="center"/>
    </xf>
    <xf numFmtId="0" fontId="6" fillId="0" borderId="10" xfId="0" applyFont="1" applyBorder="1" applyAlignment="1">
      <alignment vertical="center"/>
    </xf>
    <xf numFmtId="0" fontId="6" fillId="0" borderId="9" xfId="0" applyFont="1" applyBorder="1" applyAlignment="1">
      <alignment horizontal="left"/>
    </xf>
    <xf numFmtId="0" fontId="3" fillId="0" borderId="0" xfId="0" applyFont="1" applyAlignment="1">
      <alignment vertical="center"/>
    </xf>
    <xf numFmtId="0" fontId="0" fillId="0" borderId="0" xfId="0" applyAlignment="1">
      <alignment vertical="center"/>
    </xf>
    <xf numFmtId="0" fontId="6" fillId="0" borderId="14" xfId="0" applyFont="1" applyBorder="1"/>
    <xf numFmtId="0" fontId="6" fillId="0" borderId="15" xfId="0" applyFont="1" applyBorder="1" applyAlignment="1">
      <alignment vertical="center"/>
    </xf>
    <xf numFmtId="0" fontId="6" fillId="0" borderId="16" xfId="0" applyFont="1" applyBorder="1"/>
    <xf numFmtId="0" fontId="6" fillId="0" borderId="17" xfId="0" applyFont="1" applyBorder="1" applyAlignment="1">
      <alignment vertical="center"/>
    </xf>
    <xf numFmtId="0" fontId="6" fillId="0" borderId="18" xfId="0" applyFont="1" applyBorder="1"/>
    <xf numFmtId="0" fontId="6" fillId="0" borderId="20" xfId="0" applyFont="1" applyBorder="1"/>
    <xf numFmtId="0" fontId="6" fillId="0" borderId="18" xfId="0" applyFont="1" applyBorder="1" applyAlignment="1">
      <alignment horizontal="left" indent="2"/>
    </xf>
    <xf numFmtId="0" fontId="6" fillId="0" borderId="21" xfId="0" applyFont="1" applyBorder="1" applyAlignment="1">
      <alignment vertical="center"/>
    </xf>
    <xf numFmtId="0" fontId="6" fillId="0" borderId="22" xfId="0" applyFont="1" applyBorder="1" applyAlignment="1">
      <alignment vertical="center"/>
    </xf>
    <xf numFmtId="0" fontId="6" fillId="0" borderId="23" xfId="0" applyFont="1" applyBorder="1" applyAlignment="1">
      <alignment vertical="center"/>
    </xf>
    <xf numFmtId="0" fontId="6" fillId="0" borderId="18" xfId="0" applyFont="1" applyBorder="1" applyAlignment="1">
      <alignment vertical="center"/>
    </xf>
    <xf numFmtId="0" fontId="6" fillId="0" borderId="23" xfId="0" applyFont="1" applyBorder="1"/>
    <xf numFmtId="0" fontId="6" fillId="0" borderId="14" xfId="0" applyFont="1" applyBorder="1" applyAlignment="1">
      <alignment horizontal="left" indent="4"/>
    </xf>
    <xf numFmtId="0" fontId="6" fillId="0" borderId="24" xfId="0" applyFont="1" applyBorder="1" applyAlignment="1">
      <alignment vertical="center"/>
    </xf>
    <xf numFmtId="0" fontId="6" fillId="0" borderId="23" xfId="0" applyFont="1" applyBorder="1" applyAlignment="1">
      <alignment horizontal="left" indent="2"/>
    </xf>
    <xf numFmtId="0" fontId="6" fillId="0" borderId="1" xfId="0" applyFont="1" applyBorder="1" applyAlignment="1">
      <alignment vertical="center"/>
    </xf>
    <xf numFmtId="0" fontId="6" fillId="0" borderId="11" xfId="0" applyFont="1" applyBorder="1" applyAlignment="1">
      <alignment horizontal="left" vertical="center"/>
    </xf>
    <xf numFmtId="0" fontId="6" fillId="0" borderId="3" xfId="0" applyFont="1" applyBorder="1" applyAlignment="1">
      <alignment horizontal="left" vertical="center"/>
    </xf>
    <xf numFmtId="0" fontId="6" fillId="0" borderId="3" xfId="0" applyFont="1" applyBorder="1" applyAlignment="1">
      <alignment vertical="center"/>
    </xf>
    <xf numFmtId="0" fontId="6" fillId="0" borderId="11" xfId="0" applyFont="1" applyBorder="1" applyAlignment="1">
      <alignment horizontal="left" vertical="center" wrapText="1"/>
    </xf>
    <xf numFmtId="0" fontId="6" fillId="0" borderId="11" xfId="0" applyFont="1" applyBorder="1" applyAlignment="1">
      <alignment vertical="center"/>
    </xf>
    <xf numFmtId="0" fontId="6" fillId="0" borderId="0" xfId="0" applyFont="1" applyBorder="1" applyAlignment="1">
      <alignment vertical="center"/>
    </xf>
    <xf numFmtId="0" fontId="6" fillId="0" borderId="0" xfId="0" applyFont="1" applyBorder="1" applyAlignment="1">
      <alignment horizontal="left" vertical="center"/>
    </xf>
    <xf numFmtId="0" fontId="6" fillId="0" borderId="1" xfId="0" applyFont="1" applyBorder="1" applyAlignment="1">
      <alignment horizontal="left" vertical="center"/>
    </xf>
    <xf numFmtId="0" fontId="6" fillId="0" borderId="3" xfId="0" applyFont="1" applyBorder="1" applyAlignment="1">
      <alignment horizontal="left" vertical="center" wrapText="1"/>
    </xf>
    <xf numFmtId="0" fontId="6" fillId="0" borderId="0" xfId="0" applyFont="1" applyBorder="1" applyAlignment="1">
      <alignment horizontal="left" vertical="center" wrapText="1"/>
    </xf>
    <xf numFmtId="0" fontId="6" fillId="0" borderId="0" xfId="0" applyFont="1" applyBorder="1" applyAlignment="1">
      <alignment vertical="center" wrapText="1"/>
    </xf>
    <xf numFmtId="0" fontId="6" fillId="0" borderId="0" xfId="0" applyFont="1" applyBorder="1" applyAlignment="1">
      <alignment horizontal="left" wrapText="1"/>
    </xf>
    <xf numFmtId="0" fontId="0" fillId="0" borderId="0" xfId="0" applyBorder="1" applyAlignment="1">
      <alignment vertical="center" wrapText="1"/>
    </xf>
    <xf numFmtId="0" fontId="6" fillId="0" borderId="10" xfId="0" applyFont="1" applyBorder="1" applyAlignment="1">
      <alignment horizontal="left"/>
    </xf>
    <xf numFmtId="0" fontId="0" fillId="2" borderId="3" xfId="0" applyFill="1" applyBorder="1"/>
    <xf numFmtId="164" fontId="4" fillId="0" borderId="1" xfId="1" applyNumberFormat="1" applyFont="1" applyBorder="1" applyProtection="1">
      <protection hidden="1"/>
    </xf>
    <xf numFmtId="164" fontId="0" fillId="0" borderId="0" xfId="0" applyNumberFormat="1" applyProtection="1">
      <protection hidden="1"/>
    </xf>
    <xf numFmtId="164" fontId="0" fillId="0" borderId="0" xfId="1" applyNumberFormat="1" applyFont="1" applyProtection="1">
      <protection hidden="1"/>
    </xf>
    <xf numFmtId="0" fontId="9" fillId="0" borderId="0" xfId="0" applyFont="1" applyAlignment="1">
      <alignment wrapText="1"/>
    </xf>
    <xf numFmtId="0" fontId="6" fillId="0" borderId="12" xfId="0" applyFont="1" applyBorder="1" applyAlignment="1">
      <alignment wrapText="1"/>
    </xf>
    <xf numFmtId="0" fontId="0" fillId="0" borderId="0" xfId="0" applyAlignment="1">
      <alignment wrapText="1"/>
    </xf>
    <xf numFmtId="0" fontId="6" fillId="0" borderId="12" xfId="0" applyFont="1" applyBorder="1" applyAlignment="1">
      <alignment vertical="center" wrapText="1"/>
    </xf>
    <xf numFmtId="0" fontId="6" fillId="0" borderId="19" xfId="0" applyFont="1" applyBorder="1" applyAlignment="1">
      <alignment vertical="center"/>
    </xf>
    <xf numFmtId="0" fontId="6" fillId="0" borderId="15" xfId="0" applyFont="1" applyBorder="1" applyAlignment="1">
      <alignment horizontal="left" indent="4"/>
    </xf>
    <xf numFmtId="0" fontId="6" fillId="0" borderId="17" xfId="0" applyFont="1" applyBorder="1" applyAlignment="1">
      <alignment horizontal="left" indent="4"/>
    </xf>
    <xf numFmtId="0" fontId="6" fillId="0" borderId="13" xfId="0" applyFont="1" applyBorder="1" applyAlignment="1">
      <alignment vertical="center"/>
    </xf>
    <xf numFmtId="0" fontId="6" fillId="0" borderId="9" xfId="0" applyFont="1" applyBorder="1" applyAlignment="1">
      <alignment horizontal="left" vertical="center"/>
    </xf>
    <xf numFmtId="0" fontId="6" fillId="0" borderId="18" xfId="0" applyFont="1" applyBorder="1" applyAlignment="1">
      <alignment horizontal="left" vertical="center" wrapText="1"/>
    </xf>
    <xf numFmtId="0" fontId="6" fillId="0" borderId="20" xfId="0" applyFont="1" applyBorder="1" applyAlignment="1">
      <alignment horizontal="left" wrapText="1" indent="2"/>
    </xf>
    <xf numFmtId="0" fontId="6" fillId="0" borderId="16" xfId="0" applyFont="1" applyBorder="1" applyAlignment="1">
      <alignment horizontal="left" indent="2"/>
    </xf>
    <xf numFmtId="0" fontId="6" fillId="0" borderId="13" xfId="0" applyFont="1" applyBorder="1" applyAlignment="1">
      <alignment horizontal="left" vertical="center"/>
    </xf>
    <xf numFmtId="0" fontId="6" fillId="0" borderId="16" xfId="0" applyFont="1" applyBorder="1" applyAlignment="1">
      <alignment horizontal="left" vertical="center"/>
    </xf>
    <xf numFmtId="0" fontId="5" fillId="0" borderId="0" xfId="0" applyFont="1"/>
    <xf numFmtId="0" fontId="10" fillId="2" borderId="1" xfId="0" applyFont="1" applyFill="1" applyBorder="1" applyAlignment="1">
      <alignment vertical="center"/>
    </xf>
    <xf numFmtId="0" fontId="10" fillId="2" borderId="1" xfId="0" applyFont="1" applyFill="1" applyBorder="1" applyAlignment="1">
      <alignment horizontal="center" vertical="center"/>
    </xf>
    <xf numFmtId="0" fontId="10" fillId="2" borderId="1" xfId="0" applyFont="1" applyFill="1" applyBorder="1" applyAlignment="1">
      <alignment horizontal="left" vertical="center"/>
    </xf>
    <xf numFmtId="0" fontId="12" fillId="2" borderId="1" xfId="0" applyFont="1" applyFill="1" applyBorder="1" applyAlignment="1">
      <alignment horizontal="center" vertical="center" wrapText="1"/>
    </xf>
    <xf numFmtId="0" fontId="0" fillId="0" borderId="0" xfId="0" applyBorder="1" applyAlignment="1" applyProtection="1">
      <alignment wrapText="1" shrinkToFit="1"/>
      <protection hidden="1"/>
    </xf>
    <xf numFmtId="0" fontId="0" fillId="0" borderId="0" xfId="0" applyAlignment="1" applyProtection="1">
      <protection hidden="1"/>
    </xf>
    <xf numFmtId="0" fontId="3" fillId="0" borderId="2" xfId="0" applyFont="1" applyBorder="1" applyAlignment="1">
      <alignment horizontal="left" wrapText="1"/>
    </xf>
    <xf numFmtId="0" fontId="3" fillId="0" borderId="3" xfId="0" applyFont="1" applyBorder="1" applyAlignment="1">
      <alignment horizontal="left" wrapText="1"/>
    </xf>
    <xf numFmtId="0" fontId="3" fillId="0" borderId="5" xfId="0" applyFont="1" applyBorder="1" applyAlignment="1">
      <alignment horizontal="left" wrapText="1"/>
    </xf>
    <xf numFmtId="0" fontId="3" fillId="0" borderId="0" xfId="0" applyFont="1" applyBorder="1" applyAlignment="1">
      <alignment horizontal="left" wrapText="1"/>
    </xf>
    <xf numFmtId="0" fontId="0" fillId="0" borderId="0" xfId="0" applyAlignment="1">
      <alignment horizontal="left" wrapText="1"/>
    </xf>
    <xf numFmtId="0" fontId="0" fillId="0" borderId="0" xfId="0" applyAlignment="1">
      <alignment horizontal="left"/>
    </xf>
    <xf numFmtId="0" fontId="3" fillId="0" borderId="0" xfId="0" applyFont="1" applyAlignment="1" applyProtection="1">
      <alignment wrapText="1"/>
      <protection hidden="1"/>
    </xf>
    <xf numFmtId="0" fontId="0" fillId="0" borderId="0" xfId="0" applyProtection="1">
      <protection hidden="1"/>
    </xf>
    <xf numFmtId="0" fontId="0" fillId="0" borderId="0" xfId="0" applyBorder="1" applyProtection="1">
      <protection hidden="1"/>
    </xf>
    <xf numFmtId="49" fontId="6" fillId="0" borderId="0" xfId="0" applyNumberFormat="1" applyFont="1" applyBorder="1" applyAlignment="1" applyProtection="1">
      <alignment horizontal="left" vertical="center" wrapText="1"/>
      <protection hidden="1"/>
    </xf>
    <xf numFmtId="0" fontId="0" fillId="0" borderId="0" xfId="0" applyProtection="1">
      <protection locked="0"/>
    </xf>
    <xf numFmtId="0" fontId="0" fillId="0" borderId="0" xfId="0" applyBorder="1" applyProtection="1">
      <protection locked="0"/>
    </xf>
    <xf numFmtId="0" fontId="0" fillId="0" borderId="0" xfId="0" applyAlignment="1" applyProtection="1">
      <alignment wrapText="1" shrinkToFit="1"/>
      <protection locked="0"/>
    </xf>
    <xf numFmtId="0" fontId="0" fillId="0" borderId="0" xfId="0" applyBorder="1" applyAlignment="1" applyProtection="1">
      <alignment wrapText="1" shrinkToFit="1"/>
      <protection locked="0"/>
    </xf>
    <xf numFmtId="0" fontId="0" fillId="0" borderId="0" xfId="0" applyAlignment="1" applyProtection="1">
      <alignment horizontal="center" vertical="center"/>
      <protection locked="0"/>
    </xf>
    <xf numFmtId="0" fontId="0" fillId="0" borderId="0" xfId="0" applyBorder="1" applyAlignment="1" applyProtection="1">
      <alignment horizontal="center" vertical="center"/>
      <protection locked="0"/>
    </xf>
  </cellXfs>
  <cellStyles count="2">
    <cellStyle name="Įprastas" xfId="0" builtinId="0"/>
    <cellStyle name="Valiuta" xfId="1" builtinId="4"/>
  </cellStyles>
  <dxfs count="2">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Juostinė">
  <a:themeElements>
    <a:clrScheme name="Mėlyna">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Juostinė">
      <a:majorFont>
        <a:latin typeface="Corbel" panose="020B0503020204020204"/>
        <a:ea typeface=""/>
        <a:cs typeface=""/>
        <a:font script="Jpan" typeface="ＭＳ ゴシック"/>
        <a:font script="Hang" typeface="맑은 고딕"/>
        <a:font script="Hans" typeface="宋体"/>
        <a:font script="Hant" typeface="新細明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orbel" panose="020B0503020204020204"/>
        <a:ea typeface=""/>
        <a:cs typeface=""/>
        <a:font script="Jpan" typeface="ＭＳ ゴシック"/>
        <a:font script="Hang" typeface="맑은 고딕"/>
        <a:font script="Hans" typeface="宋体"/>
        <a:font script="Hant" typeface="新細明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Verdana"/>
        <a:font script="Uigh" typeface="Microsoft Uighur"/>
        <a:font script="Geor" typeface="Sylfaen"/>
      </a:minorFont>
    </a:fontScheme>
    <a:fmtScheme name="Juostinė">
      <a:fillStyleLst>
        <a:solidFill>
          <a:schemeClr val="phClr"/>
        </a:solidFill>
        <a:gradFill rotWithShape="1">
          <a:gsLst>
            <a:gs pos="0">
              <a:schemeClr val="phClr">
                <a:tint val="65000"/>
                <a:satMod val="120000"/>
                <a:lumMod val="107000"/>
              </a:schemeClr>
            </a:gs>
            <a:gs pos="50000">
              <a:schemeClr val="phClr">
                <a:tint val="70000"/>
                <a:satMod val="124000"/>
                <a:lumMod val="103000"/>
              </a:schemeClr>
            </a:gs>
            <a:gs pos="100000">
              <a:schemeClr val="phClr">
                <a:tint val="85000"/>
                <a:satMod val="120000"/>
                <a:lumMod val="100000"/>
              </a:schemeClr>
            </a:gs>
          </a:gsLst>
          <a:lin ang="5400000" scaled="0"/>
        </a:gradFill>
        <a:gradFill rotWithShape="1">
          <a:gsLst>
            <a:gs pos="0">
              <a:schemeClr val="phClr">
                <a:tint val="85000"/>
                <a:shade val="98000"/>
                <a:satMod val="110000"/>
                <a:lumMod val="103000"/>
              </a:schemeClr>
            </a:gs>
            <a:gs pos="50000">
              <a:schemeClr val="phClr">
                <a:shade val="85000"/>
                <a:satMod val="105000"/>
                <a:lumMod val="100000"/>
              </a:schemeClr>
            </a:gs>
            <a:gs pos="100000">
              <a:schemeClr val="phClr">
                <a:shade val="60000"/>
                <a:satMod val="120000"/>
                <a:lumMod val="100000"/>
              </a:schemeClr>
            </a:gs>
          </a:gsLst>
          <a:lin ang="5400000" scaled="0"/>
        </a:gradFill>
      </a:fillStyleLst>
      <a:lnStyleLst>
        <a:ln w="9525" cap="flat" cmpd="sng" algn="ctr">
          <a:solidFill>
            <a:schemeClr val="phClr"/>
          </a:solidFill>
          <a:prstDash val="solid"/>
        </a:ln>
        <a:ln w="12700" cap="flat" cmpd="sng" algn="ctr">
          <a:solidFill>
            <a:schemeClr val="phClr"/>
          </a:solidFill>
          <a:prstDash val="solid"/>
        </a:ln>
        <a:ln w="25400" cap="flat" cmpd="sng" algn="ctr">
          <a:solidFill>
            <a:schemeClr val="phClr"/>
          </a:solidFill>
          <a:prstDash val="solid"/>
        </a:ln>
      </a:lnStyleLst>
      <a:effectStyleLst>
        <a:effectStyle>
          <a:effectLst/>
        </a:effectStyle>
        <a:effectStyle>
          <a:effectLst>
            <a:outerShdw blurRad="50800" dist="15875" dir="5400000" algn="ctr" rotWithShape="0">
              <a:srgbClr val="000000">
                <a:alpha val="68000"/>
              </a:srgbClr>
            </a:outerShdw>
          </a:effectLst>
        </a:effectStyle>
        <a:effectStyle>
          <a:effectLst>
            <a:outerShdw blurRad="88900" dist="27940" dir="5400000" algn="ctr" rotWithShape="0">
              <a:srgbClr val="000000">
                <a:alpha val="63000"/>
              </a:srgbClr>
            </a:outerShdw>
          </a:effectLst>
        </a:effectStyle>
      </a:effectStyleLst>
      <a:bgFillStyleLst>
        <a:solidFill>
          <a:schemeClr val="phClr"/>
        </a:solidFill>
        <a:blipFill rotWithShape="1">
          <a:blip xmlns:r="http://schemas.openxmlformats.org/officeDocument/2006/relationships" r:embed="rId1">
            <a:duotone>
              <a:schemeClr val="phClr"/>
              <a:schemeClr val="phClr">
                <a:shade val="91000"/>
                <a:satMod val="105000"/>
              </a:schemeClr>
            </a:duotone>
          </a:blip>
          <a:tile tx="0" ty="0" sx="100000" sy="100000" flip="none" algn="tl"/>
        </a:blipFill>
        <a:gradFill rotWithShape="1">
          <a:gsLst>
            <a:gs pos="0">
              <a:schemeClr val="phClr">
                <a:tint val="100000"/>
                <a:shade val="0"/>
                <a:satMod val="100000"/>
              </a:schemeClr>
            </a:gs>
            <a:gs pos="100000">
              <a:schemeClr val="phClr">
                <a:shade val="100000"/>
                <a:satMod val="100000"/>
              </a:schemeClr>
            </a:gs>
          </a:gsLst>
          <a:lin ang="5400000" scaled="0"/>
        </a:gradFill>
      </a:bgFillStyleLst>
    </a:fmtScheme>
  </a:themeElements>
  <a:objectDefaults/>
  <a:extraClrSchemeLst/>
  <a:extLst>
    <a:ext uri="{05A4C25C-085E-4340-85A3-A5531E510DB2}">
      <thm15:themeFamily xmlns:thm15="http://schemas.microsoft.com/office/thememl/2012/main" name="Banded" id="{98DFF888-2449-4D28-977C-6306C017633E}" vid="{9792607F-9579-4224-82FF-9C88C3E1E53D}"/>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834FAB-D064-4815-ADBF-5149A1884C61}">
  <dimension ref="A1:I76"/>
  <sheetViews>
    <sheetView showZeros="0" tabSelected="1" zoomScale="90" zoomScaleNormal="90" zoomScaleSheetLayoutView="100" workbookViewId="0">
      <selection activeCell="E16" sqref="E16"/>
    </sheetView>
  </sheetViews>
  <sheetFormatPr defaultColWidth="0" defaultRowHeight="18" zeroHeight="1" x14ac:dyDescent="0.35"/>
  <cols>
    <col min="1" max="1" width="21.875" customWidth="1"/>
    <col min="2" max="2" width="11.625" bestFit="1" customWidth="1"/>
    <col min="3" max="3" width="48" customWidth="1"/>
    <col min="4" max="4" width="4.75" hidden="1" customWidth="1"/>
    <col min="5" max="5" width="57.125" customWidth="1"/>
    <col min="6" max="6" width="3.25" hidden="1" customWidth="1"/>
    <col min="7" max="7" width="10.875" bestFit="1" customWidth="1"/>
    <col min="8" max="8" width="12.625" bestFit="1" customWidth="1"/>
    <col min="9" max="9" width="13.625" bestFit="1" customWidth="1"/>
    <col min="10" max="16384" width="9" hidden="1"/>
  </cols>
  <sheetData>
    <row r="1" spans="1:9" x14ac:dyDescent="0.35">
      <c r="A1" s="1" t="s">
        <v>103</v>
      </c>
    </row>
    <row r="2" spans="1:9" ht="72" customHeight="1" x14ac:dyDescent="0.35">
      <c r="A2" s="83" t="s">
        <v>105</v>
      </c>
      <c r="B2" s="83"/>
      <c r="C2" s="83"/>
      <c r="D2" s="83"/>
      <c r="E2" s="83"/>
      <c r="F2" s="83"/>
      <c r="G2" s="83"/>
      <c r="H2" s="83"/>
      <c r="I2" s="83"/>
    </row>
    <row r="3" spans="1:9" x14ac:dyDescent="0.35">
      <c r="A3" s="84" t="s">
        <v>104</v>
      </c>
      <c r="B3" s="84"/>
    </row>
    <row r="4" spans="1:9" x14ac:dyDescent="0.35"/>
    <row r="5" spans="1:9" x14ac:dyDescent="0.35"/>
    <row r="6" spans="1:9" x14ac:dyDescent="0.35">
      <c r="A6" s="2" t="s">
        <v>11</v>
      </c>
      <c r="B6" s="55">
        <f>SUM(I9:I18)</f>
        <v>0</v>
      </c>
    </row>
    <row r="7" spans="1:9" x14ac:dyDescent="0.35">
      <c r="A7" s="3"/>
      <c r="B7" s="5"/>
      <c r="C7" s="5"/>
      <c r="D7" s="5"/>
      <c r="E7" s="5"/>
      <c r="F7" s="5"/>
      <c r="G7" s="5"/>
      <c r="H7" s="5"/>
      <c r="I7" s="5"/>
    </row>
    <row r="8" spans="1:9" ht="60" x14ac:dyDescent="0.35">
      <c r="A8" s="73" t="s">
        <v>13</v>
      </c>
      <c r="B8" s="74" t="s">
        <v>101</v>
      </c>
      <c r="C8" s="75" t="s">
        <v>24</v>
      </c>
      <c r="D8" s="75" t="s">
        <v>80</v>
      </c>
      <c r="E8" s="75" t="s">
        <v>25</v>
      </c>
      <c r="F8" s="75" t="s">
        <v>75</v>
      </c>
      <c r="G8" s="76" t="s">
        <v>78</v>
      </c>
      <c r="H8" s="74" t="s">
        <v>102</v>
      </c>
      <c r="I8" s="74" t="s">
        <v>12</v>
      </c>
    </row>
    <row r="9" spans="1:9" x14ac:dyDescent="0.35">
      <c r="A9" s="89" t="s">
        <v>0</v>
      </c>
      <c r="B9" s="89"/>
      <c r="C9" s="91"/>
      <c r="D9" s="77">
        <f>IF(B9&gt;0,VLOOKUP(C9,Duomenys!B2:C20,2,FALSE),0)</f>
        <v>0</v>
      </c>
      <c r="E9" s="91"/>
      <c r="F9" s="78">
        <f t="shared" ref="F9:F15" si="0">IF(C9&lt;&gt;0,C9&amp;"|"&amp;E9,0)</f>
        <v>0</v>
      </c>
      <c r="G9" s="93"/>
      <c r="H9" s="56">
        <f>IF(B9&gt;0,IF(G9="Ne",VLOOKUP(F9,Duomenys!$G$2:$I$42,2,FALSE),VLOOKUP(F9,Duomenys!$G$2:$I$42,3,FALSE)),0)</f>
        <v>0</v>
      </c>
      <c r="I9" s="57">
        <f t="shared" ref="I9:I14" si="1">IF(B9&gt;0,H9*B9,0)</f>
        <v>0</v>
      </c>
    </row>
    <row r="10" spans="1:9" x14ac:dyDescent="0.35">
      <c r="A10" s="89"/>
      <c r="B10" s="89"/>
      <c r="C10" s="91"/>
      <c r="D10" s="77">
        <f>IF(B10&gt;0,VLOOKUP(C10,Duomenys!B3:C21,2,FALSE),0)</f>
        <v>0</v>
      </c>
      <c r="E10" s="91"/>
      <c r="F10" s="78">
        <f t="shared" si="0"/>
        <v>0</v>
      </c>
      <c r="G10" s="93"/>
      <c r="H10" s="56">
        <f>IF(B10&gt;0,IF(G10="Ne",VLOOKUP(F10,Duomenys!$G$2:$I$42,2,FALSE),VLOOKUP(F10,Duomenys!$G$2:$I$42,3,FALSE)),0)</f>
        <v>0</v>
      </c>
      <c r="I10" s="57">
        <f t="shared" si="1"/>
        <v>0</v>
      </c>
    </row>
    <row r="11" spans="1:9" x14ac:dyDescent="0.35">
      <c r="A11" s="89"/>
      <c r="B11" s="89"/>
      <c r="C11" s="91"/>
      <c r="D11" s="77">
        <f>IF(B11&gt;0,VLOOKUP(C11,Duomenys!B4:C22,2,FALSE),0)</f>
        <v>0</v>
      </c>
      <c r="E11" s="91"/>
      <c r="F11" s="78">
        <f t="shared" si="0"/>
        <v>0</v>
      </c>
      <c r="G11" s="93"/>
      <c r="H11" s="56">
        <f>IF(B11&gt;0,IF(G11="Ne",VLOOKUP(F11,Duomenys!$G$2:$I$42,2,FALSE),VLOOKUP(F11,Duomenys!$G$2:$I$42,3,FALSE)),0)</f>
        <v>0</v>
      </c>
      <c r="I11" s="57">
        <f t="shared" si="1"/>
        <v>0</v>
      </c>
    </row>
    <row r="12" spans="1:9" x14ac:dyDescent="0.35">
      <c r="A12" s="89"/>
      <c r="B12" s="89"/>
      <c r="C12" s="91"/>
      <c r="D12" s="77">
        <f>IF(B12&gt;0,VLOOKUP(C12,Duomenys!B5:C23,2,FALSE),0)</f>
        <v>0</v>
      </c>
      <c r="E12" s="91"/>
      <c r="F12" s="78">
        <f t="shared" si="0"/>
        <v>0</v>
      </c>
      <c r="G12" s="93"/>
      <c r="H12" s="56">
        <f>IF(B12&gt;0,IF(G12="Ne",VLOOKUP(F12,Duomenys!$G$2:$I$42,2,FALSE),VLOOKUP(F12,Duomenys!$G$2:$I$42,3,FALSE)),0)</f>
        <v>0</v>
      </c>
      <c r="I12" s="57">
        <f t="shared" si="1"/>
        <v>0</v>
      </c>
    </row>
    <row r="13" spans="1:9" x14ac:dyDescent="0.35">
      <c r="A13" s="89"/>
      <c r="B13" s="89"/>
      <c r="C13" s="91"/>
      <c r="D13" s="77">
        <f>IF(B13&gt;0,VLOOKUP(C13,Duomenys!B6:C24,2,FALSE),0)</f>
        <v>0</v>
      </c>
      <c r="E13" s="91"/>
      <c r="F13" s="78">
        <f t="shared" si="0"/>
        <v>0</v>
      </c>
      <c r="G13" s="93"/>
      <c r="H13" s="56">
        <f>IF(B13&gt;0,IF(G13="Ne",VLOOKUP(F13,Duomenys!$G$2:$I$42,2,FALSE),VLOOKUP(F13,Duomenys!$G$2:$I$42,3,FALSE)),0)</f>
        <v>0</v>
      </c>
      <c r="I13" s="57">
        <f t="shared" si="1"/>
        <v>0</v>
      </c>
    </row>
    <row r="14" spans="1:9" x14ac:dyDescent="0.35">
      <c r="A14" s="90"/>
      <c r="B14" s="90"/>
      <c r="C14" s="92"/>
      <c r="D14" s="77">
        <f>IF(B14&gt;0,VLOOKUP(C14,Duomenys!B7:C25,2,FALSE),0)</f>
        <v>0</v>
      </c>
      <c r="E14" s="91"/>
      <c r="F14" s="78">
        <f t="shared" si="0"/>
        <v>0</v>
      </c>
      <c r="G14" s="94"/>
      <c r="H14" s="56">
        <f>IF(B14&gt;0,IF(G14="Ne",VLOOKUP(F14,Duomenys!$G$2:$I$42,2,FALSE),VLOOKUP(F14,Duomenys!$G$2:$I$42,3,FALSE)),0)</f>
        <v>0</v>
      </c>
      <c r="I14" s="57">
        <f t="shared" si="1"/>
        <v>0</v>
      </c>
    </row>
    <row r="15" spans="1:9" x14ac:dyDescent="0.35">
      <c r="A15" s="90"/>
      <c r="B15" s="90"/>
      <c r="C15" s="92"/>
      <c r="D15" s="77">
        <f>IF(B15&gt;0,VLOOKUP(C15,Duomenys!B8:C26,2,FALSE),0)</f>
        <v>0</v>
      </c>
      <c r="E15" s="91"/>
      <c r="F15" s="78">
        <f t="shared" si="0"/>
        <v>0</v>
      </c>
      <c r="G15" s="94"/>
      <c r="H15" s="56">
        <f>IF(B15&gt;0,IF(G15="Ne",VLOOKUP(F15,Duomenys!$G$2:$I$42,2,FALSE),VLOOKUP(F15,Duomenys!$G$2:$I$42,3,FALSE)),0)</f>
        <v>0</v>
      </c>
      <c r="I15" s="57">
        <f t="shared" ref="I13:I18" si="2">IF(B15&gt;0,H15*B15,0)</f>
        <v>0</v>
      </c>
    </row>
    <row r="16" spans="1:9" x14ac:dyDescent="0.35">
      <c r="A16" s="90"/>
      <c r="B16" s="90"/>
      <c r="C16" s="92"/>
      <c r="D16" s="77">
        <f>IF(B16&gt;0,VLOOKUP(C16,Duomenys!B9:C27,2,FALSE),0)</f>
        <v>0</v>
      </c>
      <c r="E16" s="91"/>
      <c r="F16" s="78">
        <f t="shared" ref="F16:F18" si="3">IF(C16&lt;&gt;0,C16&amp;"|"&amp;E16,0)</f>
        <v>0</v>
      </c>
      <c r="G16" s="94"/>
      <c r="H16" s="56">
        <f>IF(B16&gt;0,IF(G16="Ne",VLOOKUP(F16,Duomenys!$G$2:$I$42,2,FALSE),VLOOKUP(F16,Duomenys!$G$2:$I$42,3,FALSE)),0)</f>
        <v>0</v>
      </c>
      <c r="I16" s="57">
        <f t="shared" si="2"/>
        <v>0</v>
      </c>
    </row>
    <row r="17" spans="1:9" x14ac:dyDescent="0.35">
      <c r="A17" s="90"/>
      <c r="B17" s="90"/>
      <c r="C17" s="92"/>
      <c r="D17" s="77">
        <f>IF(B17&gt;0,VLOOKUP(C17,Duomenys!B10:C28,2,FALSE),0)</f>
        <v>0</v>
      </c>
      <c r="E17" s="91"/>
      <c r="F17" s="78">
        <f t="shared" si="3"/>
        <v>0</v>
      </c>
      <c r="G17" s="94"/>
      <c r="H17" s="56">
        <f>IF(B17&gt;0,IF(G17="Ne",VLOOKUP(F17,Duomenys!$G$2:$I$42,2,FALSE),VLOOKUP(F17,Duomenys!$G$2:$I$42,3,FALSE)),0)</f>
        <v>0</v>
      </c>
      <c r="I17" s="57">
        <f t="shared" si="2"/>
        <v>0</v>
      </c>
    </row>
    <row r="18" spans="1:9" x14ac:dyDescent="0.35">
      <c r="A18" s="90"/>
      <c r="B18" s="90"/>
      <c r="C18" s="92"/>
      <c r="D18" s="77">
        <f>IF(B18&gt;0,VLOOKUP(C18,Duomenys!B11:C29,2,FALSE),0)</f>
        <v>0</v>
      </c>
      <c r="E18" s="91"/>
      <c r="F18" s="78">
        <f t="shared" si="3"/>
        <v>0</v>
      </c>
      <c r="G18" s="94"/>
      <c r="H18" s="56">
        <f>IF(B18&gt;0,IF(G18="Ne",VLOOKUP(F18,Duomenys!$G$2:$I$42,2,FALSE),VLOOKUP(F18,Duomenys!$G$2:$I$42,3,FALSE)),0)</f>
        <v>0</v>
      </c>
      <c r="I18" s="57">
        <f t="shared" si="2"/>
        <v>0</v>
      </c>
    </row>
    <row r="19" spans="1:9" x14ac:dyDescent="0.35">
      <c r="A19" s="54"/>
      <c r="B19" s="54"/>
      <c r="C19" s="54"/>
      <c r="D19" s="54"/>
      <c r="E19" s="54"/>
      <c r="F19" s="54"/>
      <c r="G19" s="54"/>
      <c r="H19" s="54"/>
      <c r="I19" s="54"/>
    </row>
    <row r="31" spans="1:9" ht="87.75" x14ac:dyDescent="0.35">
      <c r="A31" s="85" t="s">
        <v>110</v>
      </c>
      <c r="B31" s="86" t="s">
        <v>108</v>
      </c>
      <c r="C31" s="87"/>
      <c r="D31" s="87"/>
      <c r="E31" s="88" t="s">
        <v>107</v>
      </c>
    </row>
    <row r="32" spans="1:9" ht="86.25" x14ac:dyDescent="0.35">
      <c r="A32" s="86"/>
      <c r="B32" s="86" t="s">
        <v>109</v>
      </c>
      <c r="C32" s="87"/>
      <c r="D32" s="87"/>
      <c r="E32" s="88" t="s">
        <v>106</v>
      </c>
    </row>
    <row r="33" customFormat="1" hidden="1" x14ac:dyDescent="0.35"/>
    <row r="34" customFormat="1" hidden="1" x14ac:dyDescent="0.35"/>
    <row r="35" customFormat="1" hidden="1" x14ac:dyDescent="0.35"/>
    <row r="36" customFormat="1" hidden="1" x14ac:dyDescent="0.35"/>
    <row r="37" customFormat="1" hidden="1" x14ac:dyDescent="0.35"/>
    <row r="38" customFormat="1" hidden="1" x14ac:dyDescent="0.35"/>
    <row r="39" customFormat="1" hidden="1" x14ac:dyDescent="0.35"/>
    <row r="40" customFormat="1" hidden="1" x14ac:dyDescent="0.35"/>
    <row r="41" customFormat="1" hidden="1" x14ac:dyDescent="0.35"/>
    <row r="42" customFormat="1" hidden="1" x14ac:dyDescent="0.35"/>
    <row r="43" customFormat="1" hidden="1" x14ac:dyDescent="0.35"/>
    <row r="44" customFormat="1" hidden="1" x14ac:dyDescent="0.35"/>
    <row r="45" customFormat="1" hidden="1" x14ac:dyDescent="0.35"/>
    <row r="46" customFormat="1" hidden="1" x14ac:dyDescent="0.35"/>
    <row r="47" customFormat="1" hidden="1" x14ac:dyDescent="0.35"/>
    <row r="48" customFormat="1" hidden="1" x14ac:dyDescent="0.35"/>
    <row r="64" spans="1:8" ht="18" hidden="1" customHeight="1" x14ac:dyDescent="0.35">
      <c r="A64" s="79" t="s">
        <v>22</v>
      </c>
      <c r="B64" s="80"/>
      <c r="C64" s="80"/>
      <c r="D64" s="14"/>
      <c r="E64" s="6" t="s">
        <v>6</v>
      </c>
      <c r="H64" s="7">
        <v>0.1</v>
      </c>
    </row>
    <row r="65" spans="1:8" hidden="1" x14ac:dyDescent="0.35">
      <c r="A65" s="81"/>
      <c r="B65" s="82"/>
      <c r="C65" s="82"/>
      <c r="D65" s="15"/>
      <c r="E65" s="3" t="s">
        <v>7</v>
      </c>
      <c r="H65" s="8">
        <v>0.1</v>
      </c>
    </row>
    <row r="66" spans="1:8" hidden="1" x14ac:dyDescent="0.35">
      <c r="A66" s="81"/>
      <c r="B66" s="82"/>
      <c r="C66" s="82"/>
      <c r="D66" s="15"/>
      <c r="E66" s="3" t="s">
        <v>8</v>
      </c>
      <c r="H66" s="8">
        <v>0.25</v>
      </c>
    </row>
    <row r="67" spans="1:8" hidden="1" x14ac:dyDescent="0.35">
      <c r="A67" s="81"/>
      <c r="B67" s="82"/>
      <c r="C67" s="82"/>
      <c r="D67" s="15"/>
      <c r="E67" s="3" t="s">
        <v>9</v>
      </c>
      <c r="H67" s="8">
        <v>0.5</v>
      </c>
    </row>
    <row r="68" spans="1:8" hidden="1" x14ac:dyDescent="0.35">
      <c r="A68" s="9"/>
      <c r="B68" s="4"/>
      <c r="C68" s="4"/>
      <c r="D68" s="4"/>
      <c r="E68" s="3" t="s">
        <v>10</v>
      </c>
      <c r="H68" s="8">
        <v>1.5</v>
      </c>
    </row>
    <row r="69" spans="1:8" hidden="1" x14ac:dyDescent="0.35">
      <c r="A69" s="10"/>
      <c r="B69" s="3"/>
      <c r="C69" s="3"/>
      <c r="D69" s="3"/>
      <c r="E69" s="3" t="s">
        <v>14</v>
      </c>
      <c r="H69" s="8">
        <v>2</v>
      </c>
    </row>
    <row r="70" spans="1:8" hidden="1" x14ac:dyDescent="0.35">
      <c r="A70" s="10"/>
      <c r="B70" s="3"/>
      <c r="C70" s="3"/>
      <c r="D70" s="3"/>
      <c r="E70" s="3" t="s">
        <v>15</v>
      </c>
      <c r="H70" s="8">
        <v>2</v>
      </c>
    </row>
    <row r="71" spans="1:8" hidden="1" x14ac:dyDescent="0.35">
      <c r="A71" s="10"/>
      <c r="B71" s="3"/>
      <c r="C71" s="3"/>
      <c r="D71" s="3"/>
      <c r="E71" s="3" t="s">
        <v>16</v>
      </c>
      <c r="H71" s="8">
        <v>2</v>
      </c>
    </row>
    <row r="72" spans="1:8" hidden="1" x14ac:dyDescent="0.35">
      <c r="A72" s="10"/>
      <c r="B72" s="3"/>
      <c r="C72" s="3"/>
      <c r="D72" s="3"/>
      <c r="E72" s="3" t="s">
        <v>17</v>
      </c>
      <c r="H72" s="8">
        <v>2</v>
      </c>
    </row>
    <row r="73" spans="1:8" hidden="1" x14ac:dyDescent="0.35">
      <c r="A73" s="10"/>
      <c r="B73" s="3"/>
      <c r="C73" s="3"/>
      <c r="D73" s="3"/>
      <c r="E73" s="3" t="s">
        <v>18</v>
      </c>
      <c r="H73" s="8">
        <v>2</v>
      </c>
    </row>
    <row r="74" spans="1:8" hidden="1" x14ac:dyDescent="0.35">
      <c r="A74" s="10"/>
      <c r="B74" s="3"/>
      <c r="C74" s="3"/>
      <c r="D74" s="3"/>
      <c r="E74" s="3" t="s">
        <v>19</v>
      </c>
      <c r="H74" s="8">
        <v>2</v>
      </c>
    </row>
    <row r="75" spans="1:8" hidden="1" x14ac:dyDescent="0.35">
      <c r="A75" s="10"/>
      <c r="B75" s="3"/>
      <c r="C75" s="3"/>
      <c r="D75" s="3"/>
      <c r="E75" s="3" t="s">
        <v>20</v>
      </c>
      <c r="H75" s="8">
        <v>2</v>
      </c>
    </row>
    <row r="76" spans="1:8" hidden="1" x14ac:dyDescent="0.35">
      <c r="A76" s="11"/>
      <c r="B76" s="12"/>
      <c r="C76" s="12"/>
      <c r="D76" s="12"/>
      <c r="E76" s="12" t="s">
        <v>21</v>
      </c>
      <c r="H76" s="13">
        <v>1</v>
      </c>
    </row>
  </sheetData>
  <sheetProtection algorithmName="SHA-512" hashValue="SnQ+KGkLs3d3wKrNJH6siN0B/lIPcfOOzDuE8T6DUO2YdbTR3YGk90VcdNPIDcIhEo5lnTJ6458MuLd8iW08Aw==" saltValue="DIOuHpSytdvRs+SHNCk8KQ==" spinCount="100000" sheet="1" objects="1" scenarios="1"/>
  <mergeCells count="3">
    <mergeCell ref="A64:C67"/>
    <mergeCell ref="A2:I2"/>
    <mergeCell ref="A3:B3"/>
  </mergeCells>
  <phoneticPr fontId="2" type="noConversion"/>
  <conditionalFormatting sqref="A9:I18">
    <cfRule type="containsErrors" dxfId="1" priority="2">
      <formula>ISERROR(A9)</formula>
    </cfRule>
  </conditionalFormatting>
  <conditionalFormatting sqref="B6">
    <cfRule type="containsErrors" dxfId="0" priority="1">
      <formula>ISERROR(B6)</formula>
    </cfRule>
  </conditionalFormatting>
  <dataValidations count="1">
    <dataValidation type="list" allowBlank="1" showInputMessage="1" showErrorMessage="1" sqref="E9:E18" xr:uid="{20E34EED-77B8-47BF-A216-6841C3D57411}">
      <formula1>INDIRECT(D9)</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xr:uid="{128E527A-B99C-4763-B4BA-21A750D310EF}">
          <x14:formula1>
            <xm:f>Duomenys!$A$2:$A$11</xm:f>
          </x14:formula1>
          <xm:sqref>A9:A18</xm:sqref>
        </x14:dataValidation>
        <x14:dataValidation type="list" allowBlank="1" showInputMessage="1" showErrorMessage="1" xr:uid="{49BA90B8-E07C-4887-A71D-C4CF48498B72}">
          <x14:formula1>
            <xm:f>Duomenys!$B$2:$B$20</xm:f>
          </x14:formula1>
          <xm:sqref>C9:C18</xm:sqref>
        </x14:dataValidation>
        <x14:dataValidation type="list" allowBlank="1" showInputMessage="1" showErrorMessage="1" xr:uid="{B059EB2E-5F72-4DC6-A1DB-9361C29BA360}">
          <x14:formula1>
            <xm:f>Duomenys!$K$2:$K$3</xm:f>
          </x14:formula1>
          <xm:sqref>G9:G18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67FAC-98B5-4E6D-AB76-2ED6B0F33578}">
  <dimension ref="A1:K42"/>
  <sheetViews>
    <sheetView zoomScaleNormal="100" zoomScaleSheetLayoutView="115" workbookViewId="0">
      <selection activeCell="E22" sqref="E22"/>
    </sheetView>
  </sheetViews>
  <sheetFormatPr defaultRowHeight="18" x14ac:dyDescent="0.35"/>
  <cols>
    <col min="1" max="1" width="17.125" customWidth="1"/>
    <col min="2" max="2" width="56.125" bestFit="1" customWidth="1"/>
    <col min="3" max="3" width="22.375" customWidth="1"/>
    <col min="4" max="4" width="3.75" style="23" customWidth="1"/>
    <col min="5" max="5" width="63.875" bestFit="1" customWidth="1"/>
    <col min="6" max="6" width="57.5" bestFit="1" customWidth="1"/>
    <col min="7" max="7" width="72" style="60" customWidth="1"/>
    <col min="8" max="9" width="9.625" bestFit="1" customWidth="1"/>
    <col min="11" max="11" width="13.5" customWidth="1"/>
  </cols>
  <sheetData>
    <row r="1" spans="1:11" ht="18.75" thickBot="1" x14ac:dyDescent="0.4">
      <c r="A1" s="1" t="s">
        <v>5</v>
      </c>
      <c r="B1" s="1" t="s">
        <v>24</v>
      </c>
      <c r="C1" s="1"/>
      <c r="D1" s="22"/>
      <c r="E1" s="1" t="s">
        <v>63</v>
      </c>
      <c r="F1" s="1" t="s">
        <v>69</v>
      </c>
      <c r="G1" s="58" t="s">
        <v>75</v>
      </c>
      <c r="H1" s="1" t="s">
        <v>23</v>
      </c>
      <c r="I1" s="1" t="s">
        <v>23</v>
      </c>
    </row>
    <row r="2" spans="1:11" x14ac:dyDescent="0.35">
      <c r="A2" t="s">
        <v>0</v>
      </c>
      <c r="B2" s="19" t="s">
        <v>64</v>
      </c>
      <c r="C2" s="20" t="s">
        <v>81</v>
      </c>
      <c r="D2" s="39"/>
      <c r="E2" s="18" t="s">
        <v>57</v>
      </c>
      <c r="F2" s="26" t="s">
        <v>28</v>
      </c>
      <c r="G2" s="59" t="str">
        <f t="shared" ref="G2:G42" si="0">E2&amp;"|"&amp;F2</f>
        <v>atliekų saugojimo, rūšiavimo ir utilizavimo teritorija|visi statiniai</v>
      </c>
      <c r="H2" s="16">
        <v>50</v>
      </c>
      <c r="I2" s="16">
        <v>0</v>
      </c>
      <c r="K2" t="s">
        <v>76</v>
      </c>
    </row>
    <row r="3" spans="1:11" ht="18.75" thickBot="1" x14ac:dyDescent="0.4">
      <c r="A3" t="s">
        <v>1</v>
      </c>
      <c r="B3" s="16" t="s">
        <v>65</v>
      </c>
      <c r="C3" s="17" t="s">
        <v>82</v>
      </c>
      <c r="D3" s="42"/>
      <c r="E3" s="18" t="s">
        <v>59</v>
      </c>
      <c r="F3" s="28" t="s">
        <v>28</v>
      </c>
      <c r="G3" s="59" t="str">
        <f t="shared" si="0"/>
        <v>atskirųjų želdynų teritorija|visi statiniai</v>
      </c>
      <c r="H3" s="16">
        <v>50</v>
      </c>
      <c r="I3" s="16">
        <v>0</v>
      </c>
      <c r="K3" t="s">
        <v>77</v>
      </c>
    </row>
    <row r="4" spans="1:11" ht="18.75" thickBot="1" x14ac:dyDescent="0.4">
      <c r="A4" t="s">
        <v>2</v>
      </c>
      <c r="B4" s="19" t="s">
        <v>66</v>
      </c>
      <c r="C4" s="20" t="s">
        <v>83</v>
      </c>
      <c r="D4" s="45"/>
      <c r="E4" s="18" t="s">
        <v>54</v>
      </c>
      <c r="F4" s="29" t="s">
        <v>28</v>
      </c>
      <c r="G4" s="59" t="str">
        <f t="shared" si="0"/>
        <v>bendrojo naudojimo teritorija|visi statiniai</v>
      </c>
      <c r="H4" s="16">
        <v>50</v>
      </c>
      <c r="I4" s="16">
        <v>0</v>
      </c>
    </row>
    <row r="5" spans="1:11" x14ac:dyDescent="0.35">
      <c r="A5" t="s">
        <v>3</v>
      </c>
      <c r="B5" s="16" t="s">
        <v>67</v>
      </c>
      <c r="C5" s="17" t="s">
        <v>84</v>
      </c>
      <c r="D5" s="39"/>
      <c r="E5" s="19" t="s">
        <v>32</v>
      </c>
      <c r="F5" s="69" t="s">
        <v>33</v>
      </c>
      <c r="G5" s="59" t="str">
        <f t="shared" si="0"/>
        <v>daugiabučių gyvenamųjų pastatų ir bendrabučių teritorija|globos namai</v>
      </c>
      <c r="H5" s="16">
        <v>90</v>
      </c>
      <c r="I5" s="16">
        <v>0</v>
      </c>
    </row>
    <row r="6" spans="1:11" ht="18.75" thickBot="1" x14ac:dyDescent="0.4">
      <c r="A6" t="s">
        <v>4</v>
      </c>
      <c r="B6" s="19" t="s">
        <v>31</v>
      </c>
      <c r="C6" s="20" t="s">
        <v>85</v>
      </c>
      <c r="D6" s="45"/>
      <c r="E6" s="19" t="s">
        <v>32</v>
      </c>
      <c r="F6" s="28" t="s">
        <v>28</v>
      </c>
      <c r="G6" s="59" t="str">
        <f t="shared" si="0"/>
        <v>daugiabučių gyvenamųjų pastatų ir bendrabučių teritorija|visi statiniai</v>
      </c>
      <c r="H6" s="16">
        <v>90</v>
      </c>
      <c r="I6" s="16">
        <v>0</v>
      </c>
    </row>
    <row r="7" spans="1:11" ht="52.5" thickBot="1" x14ac:dyDescent="0.4">
      <c r="A7" t="s">
        <v>70</v>
      </c>
      <c r="B7" s="20" t="s">
        <v>32</v>
      </c>
      <c r="C7" s="20" t="s">
        <v>86</v>
      </c>
      <c r="D7" s="46"/>
      <c r="E7" s="62" t="s">
        <v>68</v>
      </c>
      <c r="F7" s="68" t="s">
        <v>60</v>
      </c>
      <c r="G7" s="59" t="str">
        <f t="shared" si="0"/>
        <v>kita, nepriklausomai nuo žemės ar pastatų paskirties|kiti inžineriniai statiniai, neturintys aiškios funkcinės priklausomybės ar apibrėžto naudojimo, kurie tarnauja pagrindiniam daiktui (kiemo aikštelės, stoginės, pavėsinės ir panašiai)</v>
      </c>
      <c r="H7" s="16">
        <v>50</v>
      </c>
      <c r="I7" s="16">
        <v>0</v>
      </c>
    </row>
    <row r="8" spans="1:11" x14ac:dyDescent="0.35">
      <c r="A8" t="s">
        <v>71</v>
      </c>
      <c r="B8" s="19" t="s">
        <v>34</v>
      </c>
      <c r="C8" s="20" t="s">
        <v>87</v>
      </c>
      <c r="D8" s="47"/>
      <c r="E8" s="25" t="s">
        <v>68</v>
      </c>
      <c r="F8" s="69" t="s">
        <v>61</v>
      </c>
      <c r="G8" s="59" t="str">
        <f t="shared" si="0"/>
        <v>kita, nepriklausomai nuo žemės ar pastatų paskirties|susisiekimo komunikacijos</v>
      </c>
      <c r="H8" s="16">
        <v>50</v>
      </c>
      <c r="I8" s="16">
        <v>0</v>
      </c>
    </row>
    <row r="9" spans="1:11" ht="35.25" thickBot="1" x14ac:dyDescent="0.4">
      <c r="A9" t="s">
        <v>72</v>
      </c>
      <c r="B9" s="19" t="s">
        <v>39</v>
      </c>
      <c r="C9" s="20" t="s">
        <v>88</v>
      </c>
      <c r="D9" s="41"/>
      <c r="E9" s="27" t="s">
        <v>68</v>
      </c>
      <c r="F9" s="30" t="s">
        <v>62</v>
      </c>
      <c r="G9" s="59" t="str">
        <f t="shared" si="0"/>
        <v>kita, nepriklausomai nuo žemės ar pastatų paskirties|vandentiekio, šilumos, nuotekų šalinimo tinklus</v>
      </c>
      <c r="H9" s="16">
        <v>50</v>
      </c>
      <c r="I9" s="16">
        <v>0</v>
      </c>
    </row>
    <row r="10" spans="1:11" x14ac:dyDescent="0.35">
      <c r="A10" t="s">
        <v>73</v>
      </c>
      <c r="B10" s="19" t="s">
        <v>90</v>
      </c>
      <c r="C10" s="20" t="s">
        <v>89</v>
      </c>
      <c r="D10" s="47"/>
      <c r="E10" s="25" t="s">
        <v>68</v>
      </c>
      <c r="F10" s="26" t="s">
        <v>28</v>
      </c>
      <c r="G10" s="59" t="str">
        <f t="shared" si="0"/>
        <v>kita, nepriklausomai nuo žemės ar pastatų paskirties|visi statiniai</v>
      </c>
      <c r="H10" s="16">
        <v>50</v>
      </c>
      <c r="I10" s="16">
        <v>0</v>
      </c>
    </row>
    <row r="11" spans="1:11" ht="18.75" thickBot="1" x14ac:dyDescent="0.4">
      <c r="A11" t="s">
        <v>74</v>
      </c>
      <c r="B11" s="19" t="s">
        <v>50</v>
      </c>
      <c r="C11" s="20" t="s">
        <v>91</v>
      </c>
      <c r="D11" s="41"/>
      <c r="E11" s="27" t="s">
        <v>90</v>
      </c>
      <c r="F11" s="34" t="s">
        <v>43</v>
      </c>
      <c r="G11" s="59" t="str">
        <f t="shared" si="0"/>
        <v>komercinės paskirties objektų teritorija|administracinės paskirties pastatas</v>
      </c>
      <c r="H11" s="16">
        <v>50</v>
      </c>
      <c r="I11" s="16">
        <v>0</v>
      </c>
    </row>
    <row r="12" spans="1:11" x14ac:dyDescent="0.35">
      <c r="B12" s="21" t="s">
        <v>52</v>
      </c>
      <c r="C12" s="53" t="s">
        <v>92</v>
      </c>
      <c r="D12" s="39"/>
      <c r="E12" s="25" t="s">
        <v>90</v>
      </c>
      <c r="F12" s="26" t="s">
        <v>49</v>
      </c>
      <c r="G12" s="59" t="str">
        <f t="shared" si="0"/>
        <v>komercinės paskirties objektų teritorija|kitos paskirties pastatas</v>
      </c>
      <c r="H12" s="16">
        <v>90</v>
      </c>
      <c r="I12" s="16">
        <v>0</v>
      </c>
    </row>
    <row r="13" spans="1:11" x14ac:dyDescent="0.35">
      <c r="B13" s="21" t="s">
        <v>53</v>
      </c>
      <c r="C13" s="53" t="s">
        <v>93</v>
      </c>
      <c r="D13" s="44"/>
      <c r="E13" s="32" t="s">
        <v>90</v>
      </c>
      <c r="F13" s="35" t="s">
        <v>47</v>
      </c>
      <c r="G13" s="59" t="str">
        <f t="shared" si="0"/>
        <v>komercinės paskirties objektų teritorija|maitinimo paskirties pastatas</v>
      </c>
      <c r="H13" s="16">
        <v>50</v>
      </c>
      <c r="I13" s="16">
        <v>0</v>
      </c>
    </row>
    <row r="14" spans="1:11" x14ac:dyDescent="0.35">
      <c r="B14" s="21" t="s">
        <v>54</v>
      </c>
      <c r="C14" s="53" t="s">
        <v>94</v>
      </c>
      <c r="D14" s="43"/>
      <c r="E14" s="32" t="s">
        <v>90</v>
      </c>
      <c r="F14" s="33" t="s">
        <v>46</v>
      </c>
      <c r="G14" s="59" t="str">
        <f t="shared" si="0"/>
        <v>komercinės paskirties objektų teritorija|paslaugų paskirties pastatas</v>
      </c>
      <c r="H14" s="16">
        <v>50</v>
      </c>
      <c r="I14" s="16">
        <v>0</v>
      </c>
    </row>
    <row r="15" spans="1:11" x14ac:dyDescent="0.35">
      <c r="B15" s="21" t="s">
        <v>55</v>
      </c>
      <c r="C15" s="53" t="s">
        <v>95</v>
      </c>
      <c r="D15" s="43"/>
      <c r="E15" s="32" t="s">
        <v>90</v>
      </c>
      <c r="F15" s="33" t="s">
        <v>44</v>
      </c>
      <c r="G15" s="59" t="str">
        <f t="shared" si="0"/>
        <v>komercinės paskirties objektų teritorija|prekybos paskirties pastatas</v>
      </c>
      <c r="H15" s="16">
        <v>90</v>
      </c>
      <c r="I15" s="16">
        <v>0</v>
      </c>
    </row>
    <row r="16" spans="1:11" ht="52.5" thickBot="1" x14ac:dyDescent="0.4">
      <c r="B16" s="21" t="s">
        <v>56</v>
      </c>
      <c r="C16" s="53" t="s">
        <v>96</v>
      </c>
      <c r="D16" s="42"/>
      <c r="E16" s="27" t="s">
        <v>90</v>
      </c>
      <c r="F16" s="67" t="s">
        <v>45</v>
      </c>
      <c r="G16" s="59" t="str">
        <f t="shared" si="0"/>
        <v>komercinės paskirties objektų teritorija|prekybos pastatas, kuriame ne mažiau kaip 40 procentų statomo/rekonstruojamo pastato ploto skiriama sportui ir (ar) sveikatingumui</v>
      </c>
      <c r="H16" s="16">
        <v>90</v>
      </c>
      <c r="I16" s="16">
        <v>10</v>
      </c>
    </row>
    <row r="17" spans="2:9" x14ac:dyDescent="0.35">
      <c r="B17" s="21" t="s">
        <v>57</v>
      </c>
      <c r="C17" s="53" t="s">
        <v>97</v>
      </c>
      <c r="D17" s="39"/>
      <c r="E17" s="25" t="s">
        <v>90</v>
      </c>
      <c r="F17" s="26" t="s">
        <v>48</v>
      </c>
      <c r="G17" s="59" t="str">
        <f t="shared" si="0"/>
        <v>komercinės paskirties objektų teritorija|sporto paskirties pastatas</v>
      </c>
      <c r="H17" s="16">
        <v>14</v>
      </c>
      <c r="I17" s="16">
        <v>0</v>
      </c>
    </row>
    <row r="18" spans="2:9" ht="18.75" thickBot="1" x14ac:dyDescent="0.4">
      <c r="B18" s="21" t="s">
        <v>58</v>
      </c>
      <c r="C18" s="53" t="s">
        <v>98</v>
      </c>
      <c r="D18" s="48"/>
      <c r="E18" s="27" t="s">
        <v>90</v>
      </c>
      <c r="F18" s="34" t="s">
        <v>42</v>
      </c>
      <c r="G18" s="59" t="str">
        <f t="shared" si="0"/>
        <v>komercinės paskirties objektų teritorija|viešbučių paskirties pastatas</v>
      </c>
      <c r="H18" s="16">
        <v>70</v>
      </c>
      <c r="I18" s="16">
        <v>0</v>
      </c>
    </row>
    <row r="19" spans="2:9" ht="34.5" x14ac:dyDescent="0.35">
      <c r="B19" s="21" t="s">
        <v>59</v>
      </c>
      <c r="C19" s="53" t="s">
        <v>99</v>
      </c>
      <c r="D19" s="39"/>
      <c r="E19" s="19" t="s">
        <v>90</v>
      </c>
      <c r="F19" s="72" t="s">
        <v>108</v>
      </c>
      <c r="G19" s="61" t="str">
        <f t="shared" si="0"/>
        <v>komercinės paskirties objektų teritorija|viešbutis at viešbučių kompleksas iki 10 tūkst. m2 (imtinai)</v>
      </c>
      <c r="H19" s="16">
        <v>70</v>
      </c>
      <c r="I19" s="16">
        <v>10</v>
      </c>
    </row>
    <row r="20" spans="2:9" ht="34.5" x14ac:dyDescent="0.35">
      <c r="B20" s="19" t="s">
        <v>68</v>
      </c>
      <c r="C20" s="20" t="s">
        <v>100</v>
      </c>
      <c r="D20" s="44"/>
      <c r="E20" s="19" t="s">
        <v>90</v>
      </c>
      <c r="F20" s="72" t="s">
        <v>109</v>
      </c>
      <c r="G20" s="61" t="str">
        <f t="shared" si="0"/>
        <v>komercinės paskirties objektų teritorija|viešbutis at viešbučių kompleksas virš 10 tūkst. m2</v>
      </c>
      <c r="H20" s="16">
        <v>70</v>
      </c>
      <c r="I20" s="16">
        <v>10</v>
      </c>
    </row>
    <row r="21" spans="2:9" x14ac:dyDescent="0.35">
      <c r="D21" s="44"/>
      <c r="E21" s="16" t="s">
        <v>67</v>
      </c>
      <c r="F21" s="35" t="s">
        <v>28</v>
      </c>
      <c r="G21" s="59" t="str">
        <f t="shared" si="0"/>
        <v>konservacinės paskirties žemė|visi statiniai</v>
      </c>
      <c r="H21" s="16">
        <v>50</v>
      </c>
      <c r="I21" s="16">
        <v>0</v>
      </c>
    </row>
    <row r="22" spans="2:9" x14ac:dyDescent="0.35">
      <c r="D22" s="44"/>
      <c r="E22" s="16" t="s">
        <v>65</v>
      </c>
      <c r="F22" s="35" t="s">
        <v>28</v>
      </c>
      <c r="G22" s="59" t="str">
        <f t="shared" si="0"/>
        <v>miškų ūkio paskirties žemė|visi statiniai</v>
      </c>
      <c r="H22" s="16">
        <v>50</v>
      </c>
      <c r="I22" s="16">
        <v>0</v>
      </c>
    </row>
    <row r="23" spans="2:9" x14ac:dyDescent="0.35">
      <c r="D23" s="40"/>
      <c r="E23" s="18" t="s">
        <v>55</v>
      </c>
      <c r="F23" s="35" t="s">
        <v>28</v>
      </c>
      <c r="G23" s="59" t="str">
        <f t="shared" si="0"/>
        <v>naudingųjų iškasenų teritorija|visi statiniai</v>
      </c>
      <c r="H23" s="16">
        <v>50</v>
      </c>
      <c r="I23" s="16">
        <v>0</v>
      </c>
    </row>
    <row r="24" spans="2:9" x14ac:dyDescent="0.35">
      <c r="D24" s="43"/>
      <c r="E24" s="19" t="s">
        <v>39</v>
      </c>
      <c r="F24" s="33" t="s">
        <v>30</v>
      </c>
      <c r="G24" s="59" t="str">
        <f t="shared" si="0"/>
        <v>pramonės ir sandėliavimo objektų teritorija|kiti statiniai</v>
      </c>
      <c r="H24" s="16">
        <v>90</v>
      </c>
      <c r="I24" s="16">
        <v>0</v>
      </c>
    </row>
    <row r="25" spans="2:9" x14ac:dyDescent="0.35">
      <c r="D25" s="40"/>
      <c r="E25" s="19" t="s">
        <v>39</v>
      </c>
      <c r="F25" s="33" t="s">
        <v>40</v>
      </c>
      <c r="G25" s="59" t="str">
        <f t="shared" si="0"/>
        <v>pramonės ir sandėliavimo objektų teritorija|logistikos centras</v>
      </c>
      <c r="H25" s="16">
        <v>90</v>
      </c>
      <c r="I25" s="16">
        <v>10</v>
      </c>
    </row>
    <row r="26" spans="2:9" x14ac:dyDescent="0.35">
      <c r="D26" s="40"/>
      <c r="E26" s="18" t="s">
        <v>53</v>
      </c>
      <c r="F26" s="35" t="s">
        <v>28</v>
      </c>
      <c r="G26" s="59" t="str">
        <f t="shared" si="0"/>
        <v>rekreacinė teritorija|visi statiniai</v>
      </c>
      <c r="H26" s="16">
        <v>90</v>
      </c>
      <c r="I26" s="16">
        <v>0</v>
      </c>
    </row>
    <row r="27" spans="2:9" ht="34.5" x14ac:dyDescent="0.35">
      <c r="E27" s="19" t="s">
        <v>50</v>
      </c>
      <c r="F27" s="38" t="s">
        <v>51</v>
      </c>
      <c r="G27" s="59" t="str">
        <f t="shared" si="0"/>
        <v>susisiekimo ir inžinerinių komunikacijų aptarnavimo objektų teritorijos|daugiaaukštė automobilių stovėjimo aikštelė</v>
      </c>
      <c r="H27" s="16">
        <v>90</v>
      </c>
      <c r="I27" s="16">
        <v>10</v>
      </c>
    </row>
    <row r="28" spans="2:9" ht="18.75" thickBot="1" x14ac:dyDescent="0.4">
      <c r="E28" s="19" t="s">
        <v>50</v>
      </c>
      <c r="F28" s="28" t="s">
        <v>28</v>
      </c>
      <c r="G28" s="59" t="str">
        <f t="shared" si="0"/>
        <v>susisiekimo ir inžinerinių komunikacijų aptarnavimo objektų teritorijos|visi statiniai</v>
      </c>
      <c r="H28" s="16">
        <v>90</v>
      </c>
      <c r="I28" s="16">
        <v>0</v>
      </c>
    </row>
    <row r="29" spans="2:9" x14ac:dyDescent="0.35">
      <c r="E29" s="63" t="s">
        <v>52</v>
      </c>
      <c r="F29" s="26" t="s">
        <v>28</v>
      </c>
      <c r="G29" s="59" t="str">
        <f t="shared" si="0"/>
        <v>susisiekimo ir inžinerinių tinklų koridorių teritorija|visi statiniai</v>
      </c>
      <c r="H29" s="16">
        <v>90</v>
      </c>
      <c r="I29" s="16">
        <v>0</v>
      </c>
    </row>
    <row r="30" spans="2:9" ht="18.75" thickBot="1" x14ac:dyDescent="0.4">
      <c r="E30" s="64" t="s">
        <v>56</v>
      </c>
      <c r="F30" s="28" t="s">
        <v>28</v>
      </c>
      <c r="G30" s="59" t="str">
        <f t="shared" si="0"/>
        <v>teritorija krašto apsaugos tikslams|visi statiniai</v>
      </c>
      <c r="H30" s="16">
        <v>50</v>
      </c>
      <c r="I30" s="16">
        <v>0</v>
      </c>
    </row>
    <row r="31" spans="2:9" x14ac:dyDescent="0.35">
      <c r="E31" s="36" t="s">
        <v>58</v>
      </c>
      <c r="F31" s="24" t="s">
        <v>28</v>
      </c>
      <c r="G31" s="59" t="str">
        <f t="shared" si="0"/>
        <v>teritorija valstybės sienos apsaugos tikslams|visi statiniai</v>
      </c>
      <c r="H31" s="16">
        <v>50</v>
      </c>
      <c r="I31" s="16">
        <v>0</v>
      </c>
    </row>
    <row r="32" spans="2:9" x14ac:dyDescent="0.35">
      <c r="E32" s="19" t="s">
        <v>66</v>
      </c>
      <c r="F32" s="16" t="s">
        <v>30</v>
      </c>
      <c r="G32" s="59" t="str">
        <f t="shared" si="0"/>
        <v>vandens ūkio paskirties žemė|kiti statiniai</v>
      </c>
      <c r="H32" s="16">
        <v>50</v>
      </c>
      <c r="I32" s="16">
        <v>0</v>
      </c>
    </row>
    <row r="33" spans="5:9" x14ac:dyDescent="0.35">
      <c r="E33" s="19" t="s">
        <v>66</v>
      </c>
      <c r="F33" s="16" t="s">
        <v>29</v>
      </c>
      <c r="G33" s="59" t="str">
        <f t="shared" si="0"/>
        <v>vandens ūkio paskirties žemė|statiniai skirti rekreacinei veiklai</v>
      </c>
      <c r="H33" s="16">
        <v>50</v>
      </c>
      <c r="I33" s="16">
        <v>0</v>
      </c>
    </row>
    <row r="34" spans="5:9" ht="34.5" x14ac:dyDescent="0.35">
      <c r="E34" s="19" t="s">
        <v>31</v>
      </c>
      <c r="F34" s="16" t="s">
        <v>27</v>
      </c>
      <c r="G34" s="59" t="str">
        <f t="shared" si="0"/>
        <v>vienbučių ir dvibučių gyvenamųjų pastatų teritorija|antras gyvenamasis pastatas ar kitas pastatas</v>
      </c>
      <c r="H34" s="16">
        <v>30</v>
      </c>
      <c r="I34" s="16">
        <v>0</v>
      </c>
    </row>
    <row r="35" spans="5:9" x14ac:dyDescent="0.35">
      <c r="E35" s="19" t="s">
        <v>31</v>
      </c>
      <c r="F35" s="16" t="s">
        <v>26</v>
      </c>
      <c r="G35" s="59" t="str">
        <f t="shared" si="0"/>
        <v>vienbučių ir dvibučių gyvenamųjų pastatų teritorija|pirmas gyvenamasis pastatas</v>
      </c>
      <c r="H35" s="16">
        <v>20</v>
      </c>
      <c r="I35" s="16">
        <v>0</v>
      </c>
    </row>
    <row r="36" spans="5:9" x14ac:dyDescent="0.35">
      <c r="E36" s="19" t="s">
        <v>34</v>
      </c>
      <c r="F36" s="66" t="s">
        <v>38</v>
      </c>
      <c r="G36" s="59" t="str">
        <f t="shared" si="0"/>
        <v>visuomeninės paskirties teritorija|atrakcionų ar laisvalaikio praleidimo parkas</v>
      </c>
      <c r="H36" s="16">
        <v>14</v>
      </c>
      <c r="I36" s="16">
        <v>0</v>
      </c>
    </row>
    <row r="37" spans="5:9" x14ac:dyDescent="0.35">
      <c r="E37" s="19" t="s">
        <v>34</v>
      </c>
      <c r="F37" s="66" t="s">
        <v>36</v>
      </c>
      <c r="G37" s="59" t="str">
        <f t="shared" si="0"/>
        <v>visuomeninės paskirties teritorija|gydymo paskirties pastatas</v>
      </c>
      <c r="H37" s="16">
        <v>14</v>
      </c>
      <c r="I37" s="16">
        <v>0</v>
      </c>
    </row>
    <row r="38" spans="5:9" ht="18.75" thickBot="1" x14ac:dyDescent="0.4">
      <c r="E38" s="65" t="s">
        <v>34</v>
      </c>
      <c r="F38" s="70" t="s">
        <v>35</v>
      </c>
      <c r="G38" s="59" t="str">
        <f t="shared" si="0"/>
        <v>visuomeninės paskirties teritorija|kino teatras, teatras, muziejus</v>
      </c>
      <c r="H38" s="16">
        <v>14</v>
      </c>
      <c r="I38" s="16">
        <v>0</v>
      </c>
    </row>
    <row r="39" spans="5:9" x14ac:dyDescent="0.35">
      <c r="E39" s="37" t="s">
        <v>34</v>
      </c>
      <c r="F39" s="71" t="s">
        <v>37</v>
      </c>
      <c r="G39" s="59" t="str">
        <f t="shared" si="0"/>
        <v>visuomeninės paskirties teritorija|sporto paskirties pastatas ar inžinerinis įrenginys</v>
      </c>
      <c r="H39" s="16">
        <v>14</v>
      </c>
      <c r="I39" s="16">
        <v>0</v>
      </c>
    </row>
    <row r="40" spans="5:9" x14ac:dyDescent="0.35">
      <c r="E40" s="31" t="s">
        <v>34</v>
      </c>
      <c r="F40" s="33" t="s">
        <v>28</v>
      </c>
      <c r="G40" s="59" t="str">
        <f t="shared" si="0"/>
        <v>visuomeninės paskirties teritorija|visi statiniai</v>
      </c>
      <c r="H40" s="16">
        <v>14</v>
      </c>
      <c r="I40" s="16">
        <v>0</v>
      </c>
    </row>
    <row r="41" spans="5:9" x14ac:dyDescent="0.35">
      <c r="E41" s="31" t="s">
        <v>64</v>
      </c>
      <c r="F41" s="35" t="s">
        <v>27</v>
      </c>
      <c r="G41" s="59" t="str">
        <f t="shared" si="0"/>
        <v>žemės ūkio paskirties žemė|antras gyvenamasis pastatas ar kitas pastatas</v>
      </c>
      <c r="H41" s="16">
        <v>30</v>
      </c>
      <c r="I41" s="16">
        <v>0</v>
      </c>
    </row>
    <row r="42" spans="5:9" ht="18.75" thickBot="1" x14ac:dyDescent="0.4">
      <c r="E42" s="27" t="s">
        <v>64</v>
      </c>
      <c r="F42" s="28" t="s">
        <v>26</v>
      </c>
      <c r="G42" s="59" t="str">
        <f t="shared" si="0"/>
        <v>žemės ūkio paskirties žemė|pirmas gyvenamasis pastatas</v>
      </c>
      <c r="H42" s="16">
        <v>20</v>
      </c>
      <c r="I42" s="16">
        <v>0</v>
      </c>
    </row>
  </sheetData>
  <sortState xmlns:xlrd2="http://schemas.microsoft.com/office/spreadsheetml/2017/richdata2" ref="E2:I42">
    <sortCondition ref="G2:G42"/>
  </sortState>
  <phoneticPr fontId="2"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C2FF8-F87B-411B-8358-B909D87C0990}">
  <dimension ref="A1:T11"/>
  <sheetViews>
    <sheetView workbookViewId="0">
      <selection activeCell="B16" sqref="B16"/>
    </sheetView>
  </sheetViews>
  <sheetFormatPr defaultRowHeight="18.75" customHeight="1" x14ac:dyDescent="0.35"/>
  <cols>
    <col min="1" max="3" width="33.625" style="52" customWidth="1"/>
    <col min="4" max="8" width="15.125" style="52" customWidth="1"/>
    <col min="9" max="9" width="47.25" style="52" customWidth="1"/>
    <col min="10" max="20" width="15.125" style="52" customWidth="1"/>
    <col min="21" max="16384" width="9" style="3"/>
  </cols>
  <sheetData>
    <row r="1" spans="1:20" ht="22.5" customHeight="1" x14ac:dyDescent="0.35">
      <c r="A1" s="20" t="s">
        <v>81</v>
      </c>
      <c r="B1" s="17" t="s">
        <v>82</v>
      </c>
      <c r="C1" s="20" t="s">
        <v>83</v>
      </c>
      <c r="D1" s="17" t="s">
        <v>84</v>
      </c>
      <c r="E1" s="20" t="s">
        <v>85</v>
      </c>
      <c r="F1" s="20" t="s">
        <v>86</v>
      </c>
      <c r="G1" s="20" t="s">
        <v>87</v>
      </c>
      <c r="H1" s="20" t="s">
        <v>88</v>
      </c>
      <c r="I1" s="20" t="s">
        <v>89</v>
      </c>
      <c r="J1" s="20" t="s">
        <v>91</v>
      </c>
      <c r="K1" s="53" t="s">
        <v>92</v>
      </c>
      <c r="L1" s="53" t="s">
        <v>93</v>
      </c>
      <c r="M1" s="53" t="s">
        <v>94</v>
      </c>
      <c r="N1" s="53" t="s">
        <v>95</v>
      </c>
      <c r="O1" s="53" t="s">
        <v>96</v>
      </c>
      <c r="P1" s="53" t="s">
        <v>97</v>
      </c>
      <c r="Q1" s="53" t="s">
        <v>98</v>
      </c>
      <c r="R1" s="53" t="s">
        <v>99</v>
      </c>
      <c r="S1" s="20" t="s">
        <v>100</v>
      </c>
      <c r="T1" s="50"/>
    </row>
    <row r="2" spans="1:20" ht="18.75" customHeight="1" x14ac:dyDescent="0.35">
      <c r="A2" s="50" t="s">
        <v>26</v>
      </c>
      <c r="B2" s="50" t="s">
        <v>28</v>
      </c>
      <c r="C2" s="50" t="s">
        <v>29</v>
      </c>
      <c r="D2" s="50" t="s">
        <v>28</v>
      </c>
      <c r="E2" s="50" t="s">
        <v>26</v>
      </c>
      <c r="F2" s="50" t="s">
        <v>28</v>
      </c>
      <c r="G2" s="50" t="s">
        <v>28</v>
      </c>
      <c r="H2" s="50" t="s">
        <v>40</v>
      </c>
      <c r="I2" s="50" t="s">
        <v>42</v>
      </c>
      <c r="J2" s="50" t="s">
        <v>28</v>
      </c>
      <c r="K2" s="50" t="s">
        <v>28</v>
      </c>
      <c r="L2" s="50" t="s">
        <v>28</v>
      </c>
      <c r="M2" s="50" t="s">
        <v>28</v>
      </c>
      <c r="N2" s="50" t="s">
        <v>28</v>
      </c>
      <c r="O2" s="50" t="s">
        <v>28</v>
      </c>
      <c r="P2" s="50" t="s">
        <v>28</v>
      </c>
      <c r="Q2" s="50" t="s">
        <v>28</v>
      </c>
      <c r="R2" s="50" t="s">
        <v>28</v>
      </c>
      <c r="S2" s="50" t="s">
        <v>28</v>
      </c>
      <c r="T2" s="50"/>
    </row>
    <row r="3" spans="1:20" ht="18.75" customHeight="1" x14ac:dyDescent="0.35">
      <c r="A3" s="50" t="s">
        <v>27</v>
      </c>
      <c r="C3" s="50" t="s">
        <v>30</v>
      </c>
      <c r="E3" s="50" t="s">
        <v>27</v>
      </c>
      <c r="F3" s="49" t="s">
        <v>33</v>
      </c>
      <c r="G3" s="49" t="s">
        <v>35</v>
      </c>
      <c r="H3" s="50" t="s">
        <v>30</v>
      </c>
      <c r="I3" s="72" t="s">
        <v>108</v>
      </c>
      <c r="J3" s="51" t="s">
        <v>51</v>
      </c>
      <c r="K3" s="50"/>
      <c r="M3" s="50"/>
      <c r="N3" s="50"/>
      <c r="P3" s="50"/>
      <c r="R3" s="50"/>
      <c r="S3" s="51" t="s">
        <v>60</v>
      </c>
      <c r="T3" s="49"/>
    </row>
    <row r="4" spans="1:20" ht="18.75" customHeight="1" x14ac:dyDescent="0.35">
      <c r="G4" s="49" t="s">
        <v>36</v>
      </c>
      <c r="I4" s="72" t="s">
        <v>109</v>
      </c>
      <c r="J4" s="49"/>
      <c r="S4" s="51" t="s">
        <v>61</v>
      </c>
      <c r="T4" s="49"/>
    </row>
    <row r="5" spans="1:20" ht="18.75" customHeight="1" x14ac:dyDescent="0.35">
      <c r="G5" s="49" t="s">
        <v>37</v>
      </c>
      <c r="I5" s="50" t="s">
        <v>43</v>
      </c>
      <c r="J5" s="50"/>
      <c r="S5" s="51" t="s">
        <v>62</v>
      </c>
      <c r="T5" s="49"/>
    </row>
    <row r="6" spans="1:20" ht="18.75" customHeight="1" x14ac:dyDescent="0.35">
      <c r="G6" s="49" t="s">
        <v>38</v>
      </c>
      <c r="I6" s="50" t="s">
        <v>44</v>
      </c>
      <c r="J6" s="50"/>
    </row>
    <row r="7" spans="1:20" ht="18.75" customHeight="1" x14ac:dyDescent="0.35">
      <c r="I7" s="49" t="s">
        <v>45</v>
      </c>
      <c r="J7" s="49"/>
    </row>
    <row r="8" spans="1:20" ht="18.75" customHeight="1" x14ac:dyDescent="0.35">
      <c r="I8" s="50" t="s">
        <v>46</v>
      </c>
      <c r="J8" s="50"/>
    </row>
    <row r="9" spans="1:20" ht="18.75" customHeight="1" x14ac:dyDescent="0.35">
      <c r="I9" s="50" t="s">
        <v>47</v>
      </c>
      <c r="J9" s="50"/>
    </row>
    <row r="10" spans="1:20" ht="18.75" customHeight="1" x14ac:dyDescent="0.35">
      <c r="I10" s="50" t="s">
        <v>48</v>
      </c>
      <c r="J10" s="50"/>
    </row>
    <row r="11" spans="1:20" ht="18.75" customHeight="1" x14ac:dyDescent="0.35">
      <c r="I11" s="50" t="s">
        <v>49</v>
      </c>
      <c r="J11" s="5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3FDE5-DEA3-4894-BCD9-3013BDF42A7E}">
  <dimension ref="A1"/>
  <sheetViews>
    <sheetView workbookViewId="0"/>
  </sheetViews>
  <sheetFormatPr defaultRowHeight="18" x14ac:dyDescent="0.3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B26B-E26F-48D3-A79E-C89745EEE1D2}">
  <dimension ref="A1:A20"/>
  <sheetViews>
    <sheetView topLeftCell="A4" workbookViewId="0"/>
  </sheetViews>
  <sheetFormatPr defaultRowHeight="18" x14ac:dyDescent="0.35"/>
  <cols>
    <col min="1" max="1" width="35.125" customWidth="1"/>
  </cols>
  <sheetData>
    <row r="1" spans="1:1" x14ac:dyDescent="0.35">
      <c r="A1" t="s">
        <v>79</v>
      </c>
    </row>
    <row r="2" spans="1:1" ht="34.5" x14ac:dyDescent="0.35">
      <c r="A2" s="51" t="s">
        <v>57</v>
      </c>
    </row>
    <row r="3" spans="1:1" x14ac:dyDescent="0.35">
      <c r="A3" s="51" t="s">
        <v>59</v>
      </c>
    </row>
    <row r="4" spans="1:1" x14ac:dyDescent="0.35">
      <c r="A4" s="51" t="s">
        <v>54</v>
      </c>
    </row>
    <row r="5" spans="1:1" ht="34.5" x14ac:dyDescent="0.35">
      <c r="A5" s="50" t="s">
        <v>32</v>
      </c>
    </row>
    <row r="6" spans="1:1" ht="34.5" x14ac:dyDescent="0.35">
      <c r="A6" s="50" t="s">
        <v>68</v>
      </c>
    </row>
    <row r="7" spans="1:1" x14ac:dyDescent="0.35">
      <c r="A7" s="50" t="s">
        <v>41</v>
      </c>
    </row>
    <row r="8" spans="1:1" x14ac:dyDescent="0.35">
      <c r="A8" s="50" t="s">
        <v>67</v>
      </c>
    </row>
    <row r="9" spans="1:1" x14ac:dyDescent="0.35">
      <c r="A9" s="50" t="s">
        <v>65</v>
      </c>
    </row>
    <row r="10" spans="1:1" x14ac:dyDescent="0.35">
      <c r="A10" s="51" t="s">
        <v>55</v>
      </c>
    </row>
    <row r="11" spans="1:1" x14ac:dyDescent="0.35">
      <c r="A11" s="50" t="s">
        <v>39</v>
      </c>
    </row>
    <row r="12" spans="1:1" x14ac:dyDescent="0.35">
      <c r="A12" s="51" t="s">
        <v>53</v>
      </c>
    </row>
    <row r="13" spans="1:1" ht="34.5" x14ac:dyDescent="0.35">
      <c r="A13" s="50" t="s">
        <v>50</v>
      </c>
    </row>
    <row r="14" spans="1:1" ht="34.5" x14ac:dyDescent="0.35">
      <c r="A14" s="51" t="s">
        <v>52</v>
      </c>
    </row>
    <row r="15" spans="1:1" x14ac:dyDescent="0.35">
      <c r="A15" s="51" t="s">
        <v>56</v>
      </c>
    </row>
    <row r="16" spans="1:1" ht="34.5" x14ac:dyDescent="0.35">
      <c r="A16" s="51" t="s">
        <v>58</v>
      </c>
    </row>
    <row r="17" spans="1:1" x14ac:dyDescent="0.35">
      <c r="A17" s="50" t="s">
        <v>66</v>
      </c>
    </row>
    <row r="18" spans="1:1" ht="34.5" x14ac:dyDescent="0.35">
      <c r="A18" s="50" t="s">
        <v>31</v>
      </c>
    </row>
    <row r="19" spans="1:1" x14ac:dyDescent="0.35">
      <c r="A19" s="50" t="s">
        <v>34</v>
      </c>
    </row>
    <row r="20" spans="1:1" x14ac:dyDescent="0.35">
      <c r="A20" s="50" t="s">
        <v>64</v>
      </c>
    </row>
  </sheetData>
  <sortState xmlns:xlrd2="http://schemas.microsoft.com/office/spreadsheetml/2017/richdata2" ref="A2:A20">
    <sortCondition ref="A1:A20"/>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5</vt:i4>
      </vt:variant>
      <vt:variant>
        <vt:lpstr>Įvardytieji diapazonai</vt:lpstr>
      </vt:variant>
      <vt:variant>
        <vt:i4>19</vt:i4>
      </vt:variant>
    </vt:vector>
  </HeadingPairs>
  <TitlesOfParts>
    <vt:vector size="24" baseType="lpstr">
      <vt:lpstr>Įmokų skaičiavimo forma</vt:lpstr>
      <vt:lpstr>Duomenys</vt:lpstr>
      <vt:lpstr>sarasas</vt:lpstr>
      <vt:lpstr>Lapas1</vt:lpstr>
      <vt:lpstr>Lapas4</vt:lpstr>
      <vt:lpstr>asriut</vt:lpstr>
      <vt:lpstr>azt</vt:lpstr>
      <vt:lpstr>bnt</vt:lpstr>
      <vt:lpstr>dgpibt</vt:lpstr>
      <vt:lpstr>knnzapp</vt:lpstr>
      <vt:lpstr>kpot</vt:lpstr>
      <vt:lpstr>kpz</vt:lpstr>
      <vt:lpstr>mupz</vt:lpstr>
      <vt:lpstr>nit</vt:lpstr>
      <vt:lpstr>pisot</vt:lpstr>
      <vt:lpstr>rt</vt:lpstr>
      <vt:lpstr>siitkt</vt:lpstr>
      <vt:lpstr>sikaot</vt:lpstr>
      <vt:lpstr>trat</vt:lpstr>
      <vt:lpstr>tvsat</vt:lpstr>
      <vt:lpstr>vidgpt</vt:lpstr>
      <vt:lpstr>vpt</vt:lpstr>
      <vt:lpstr>vupz</vt:lpstr>
      <vt:lpstr>zupz</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Borisenko</dc:creator>
  <cp:lastModifiedBy>Ingrida Borisenko</cp:lastModifiedBy>
  <dcterms:created xsi:type="dcterms:W3CDTF">2022-01-05T08:51:47Z</dcterms:created>
  <dcterms:modified xsi:type="dcterms:W3CDTF">2022-01-24T13:29:38Z</dcterms:modified>
</cp:coreProperties>
</file>